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80" windowHeight="10800" activeTab="0"/>
  </bookViews>
  <sheets>
    <sheet name="烈火の剣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<sst xmlns="http://schemas.openxmlformats.org/spreadsheetml/2006/main" count="451" uniqueCount="132">
  <si>
    <t>ファイアー</t>
  </si>
  <si>
    <t>サンダー</t>
  </si>
  <si>
    <t>エルファイアー</t>
  </si>
  <si>
    <t>サンダーストーム</t>
  </si>
  <si>
    <t>フィンブル</t>
  </si>
  <si>
    <t>フォルブレイズ</t>
  </si>
  <si>
    <t>ギガスカリバー</t>
  </si>
  <si>
    <t>武器</t>
  </si>
  <si>
    <t>価格</t>
  </si>
  <si>
    <t>耐久</t>
  </si>
  <si>
    <t>射程</t>
  </si>
  <si>
    <t>重さ</t>
  </si>
  <si>
    <t>威力</t>
  </si>
  <si>
    <t>命中</t>
  </si>
  <si>
    <t>必殺</t>
  </si>
  <si>
    <t>E</t>
  </si>
  <si>
    <t>1～2</t>
  </si>
  <si>
    <t>Lv</t>
  </si>
  <si>
    <t>3～10</t>
  </si>
  <si>
    <t>D</t>
  </si>
  <si>
    <t>C</t>
  </si>
  <si>
    <t>B</t>
  </si>
  <si>
    <t>A</t>
  </si>
  <si>
    <t>S</t>
  </si>
  <si>
    <t>価格/耐久</t>
  </si>
  <si>
    <t>価格/威力</t>
  </si>
  <si>
    <t>威力/重さ</t>
  </si>
  <si>
    <t>ライトニング</t>
  </si>
  <si>
    <t>シャイン</t>
  </si>
  <si>
    <t>アルジローレ</t>
  </si>
  <si>
    <t>ディヴァイン</t>
  </si>
  <si>
    <t>パージ</t>
  </si>
  <si>
    <t>アーリアル</t>
  </si>
  <si>
    <t>ルーチェ</t>
  </si>
  <si>
    <t>ミィル</t>
  </si>
  <si>
    <t>ルナ</t>
  </si>
  <si>
    <t>リザイア</t>
  </si>
  <si>
    <t>イクリプス</t>
  </si>
  <si>
    <t>ノスフェラート</t>
  </si>
  <si>
    <t>ゲスペンスト</t>
  </si>
  <si>
    <t>エレキシュガル</t>
  </si>
  <si>
    <t>D</t>
  </si>
  <si>
    <t>C</t>
  </si>
  <si>
    <t>B</t>
  </si>
  <si>
    <t>A</t>
  </si>
  <si>
    <t>S</t>
  </si>
  <si>
    <t>鉄の剣</t>
  </si>
  <si>
    <t>細身の剣</t>
  </si>
  <si>
    <t>鋼の剣</t>
  </si>
  <si>
    <t>銀の剣</t>
  </si>
  <si>
    <t>鉄の大剣</t>
  </si>
  <si>
    <t>鋼の大剣</t>
  </si>
  <si>
    <t>銀の大剣</t>
  </si>
  <si>
    <t>キルソード</t>
  </si>
  <si>
    <t>倭刀</t>
  </si>
  <si>
    <t>アーマーキラー</t>
  </si>
  <si>
    <t>長柄刀</t>
  </si>
  <si>
    <t>ドラゴンキラー</t>
  </si>
  <si>
    <t>レイピア</t>
  </si>
  <si>
    <t>マーニ・カティ</t>
  </si>
  <si>
    <t>ランスバスター</t>
  </si>
  <si>
    <t>勇者の剣</t>
  </si>
  <si>
    <t>光の剣</t>
  </si>
  <si>
    <t>ルーンソード</t>
  </si>
  <si>
    <t>デュランダル</t>
  </si>
  <si>
    <t>ソール・カティ</t>
  </si>
  <si>
    <t>リガルブレイド</t>
  </si>
  <si>
    <t>毒の剣</t>
  </si>
  <si>
    <t>E</t>
  </si>
  <si>
    <t>鉄の槍</t>
  </si>
  <si>
    <t>細身の槍</t>
  </si>
  <si>
    <t>鋼の槍</t>
  </si>
  <si>
    <t>銀の槍</t>
  </si>
  <si>
    <t>手槍</t>
  </si>
  <si>
    <t>ショートスピア</t>
  </si>
  <si>
    <t>スレンドスピア</t>
  </si>
  <si>
    <t>キラーランス</t>
  </si>
  <si>
    <t>貫きの槍</t>
  </si>
  <si>
    <t>ホースキラー</t>
  </si>
  <si>
    <t>アクスバスター</t>
  </si>
  <si>
    <t>勇者の槍</t>
  </si>
  <si>
    <t>レークスハスタ</t>
  </si>
  <si>
    <t>毒の槍</t>
  </si>
  <si>
    <t>S</t>
  </si>
  <si>
    <t>1～2</t>
  </si>
  <si>
    <t>1～2</t>
  </si>
  <si>
    <t>期待値</t>
  </si>
  <si>
    <t>鉄の斧</t>
  </si>
  <si>
    <t>鋼の斧</t>
  </si>
  <si>
    <t>銀の斧</t>
  </si>
  <si>
    <t>手斧</t>
  </si>
  <si>
    <t>トマホーク</t>
  </si>
  <si>
    <t>キラーアクス</t>
  </si>
  <si>
    <t>★</t>
  </si>
  <si>
    <t>★</t>
  </si>
  <si>
    <t>ハンマー</t>
  </si>
  <si>
    <t>ハルベルト</t>
  </si>
  <si>
    <t>ヴォルフバイル</t>
  </si>
  <si>
    <t>ソードバスター</t>
  </si>
  <si>
    <t>ソードキラー</t>
  </si>
  <si>
    <t>勇者の斧</t>
  </si>
  <si>
    <t>デビルアクス</t>
  </si>
  <si>
    <t>アルマーズ</t>
  </si>
  <si>
    <t>バシリコス</t>
  </si>
  <si>
    <t>毒の斧</t>
  </si>
  <si>
    <t>剣</t>
  </si>
  <si>
    <t>槍</t>
  </si>
  <si>
    <t>斧</t>
  </si>
  <si>
    <t>弓</t>
  </si>
  <si>
    <t>鉄の弓</t>
  </si>
  <si>
    <t>鋼の弓</t>
  </si>
  <si>
    <t>銀の弓</t>
  </si>
  <si>
    <t>短弓</t>
  </si>
  <si>
    <t>キラーボウ</t>
  </si>
  <si>
    <t>長弓</t>
  </si>
  <si>
    <t>勇者の弓</t>
  </si>
  <si>
    <t>リヤンフレチェ</t>
  </si>
  <si>
    <t>毒の弓</t>
  </si>
  <si>
    <t>ロングアーチ</t>
  </si>
  <si>
    <t>アイアンアーチ</t>
  </si>
  <si>
    <t>キラーアーチ</t>
  </si>
  <si>
    <t>2～3</t>
  </si>
  <si>
    <t>3～15</t>
  </si>
  <si>
    <t>理</t>
  </si>
  <si>
    <t>光</t>
  </si>
  <si>
    <t>闇</t>
  </si>
  <si>
    <t>3～10</t>
  </si>
  <si>
    <t>平均</t>
  </si>
  <si>
    <t>最高</t>
  </si>
  <si>
    <t>最低</t>
  </si>
  <si>
    <t>全体</t>
  </si>
  <si>
    <t>魔法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</si>
</sst>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"/>
    <numFmt numFmtId="180" formatCode="0.0000"/>
    <numFmt numFmtId="181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9" fontId="0" fillId="2" borderId="0" xfId="0" applyNumberFormat="1" applyFill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ill="1" applyAlignment="1">
      <alignment/>
    </xf>
    <xf numFmtId="179" fontId="0" fillId="3" borderId="0" xfId="0" applyNumberFormat="1" applyFill="1" applyAlignment="1">
      <alignment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/>
    </xf>
    <xf numFmtId="2" fontId="0" fillId="4" borderId="0" xfId="0" applyNumberFormat="1" applyFill="1" applyAlignment="1">
      <alignment/>
    </xf>
    <xf numFmtId="179" fontId="0" fillId="4" borderId="0" xfId="0" applyNumberFormat="1" applyFill="1" applyAlignment="1">
      <alignment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/>
    </xf>
    <xf numFmtId="179" fontId="0" fillId="5" borderId="0" xfId="0" applyNumberFormat="1" applyFill="1" applyAlignment="1">
      <alignment/>
    </xf>
    <xf numFmtId="0" fontId="0" fillId="5" borderId="0" xfId="0" applyFont="1" applyFill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workbookViewId="0" topLeftCell="A1">
      <selection activeCell="A1" sqref="A1"/>
    </sheetView>
  </sheetViews>
  <sheetFormatPr defaultColWidth="9.00390625" defaultRowHeight="11.25" customHeight="1"/>
  <cols>
    <col min="1" max="1" width="15.625" style="0" customWidth="1"/>
    <col min="2" max="2" width="5.625" style="0" customWidth="1"/>
    <col min="3" max="3" width="4.125" style="0" customWidth="1"/>
    <col min="4" max="4" width="4.125" style="1" customWidth="1"/>
    <col min="5" max="5" width="6.125" style="2" customWidth="1"/>
    <col min="6" max="7" width="4.125" style="0" customWidth="1"/>
    <col min="8" max="8" width="4.375" style="0" customWidth="1"/>
    <col min="9" max="9" width="4.125" style="0" customWidth="1"/>
    <col min="10" max="10" width="9.125" style="0" customWidth="1"/>
    <col min="11" max="11" width="9.125" style="8" customWidth="1"/>
    <col min="12" max="12" width="6.125" style="8" customWidth="1"/>
    <col min="13" max="13" width="9.125" style="4" customWidth="1"/>
  </cols>
  <sheetData>
    <row r="1" spans="1:13" ht="11.25" customHeight="1">
      <c r="A1" s="20" t="s">
        <v>105</v>
      </c>
      <c r="B1" s="21" t="s">
        <v>8</v>
      </c>
      <c r="C1" s="21" t="s">
        <v>9</v>
      </c>
      <c r="D1" s="22" t="s">
        <v>17</v>
      </c>
      <c r="E1" s="22" t="s">
        <v>10</v>
      </c>
      <c r="F1" s="21" t="s">
        <v>11</v>
      </c>
      <c r="G1" s="21" t="s">
        <v>12</v>
      </c>
      <c r="H1" s="21" t="s">
        <v>13</v>
      </c>
      <c r="I1" s="21" t="s">
        <v>14</v>
      </c>
      <c r="J1" s="21" t="s">
        <v>24</v>
      </c>
      <c r="K1" s="24" t="s">
        <v>25</v>
      </c>
      <c r="L1" s="24" t="s">
        <v>86</v>
      </c>
      <c r="M1" s="25" t="s">
        <v>26</v>
      </c>
    </row>
    <row r="2" spans="1:13" ht="11.25" customHeight="1">
      <c r="A2" t="s">
        <v>46</v>
      </c>
      <c r="B2" s="6">
        <v>460</v>
      </c>
      <c r="C2" s="13">
        <v>46</v>
      </c>
      <c r="D2" s="1" t="s">
        <v>68</v>
      </c>
      <c r="E2" s="2">
        <v>1</v>
      </c>
      <c r="F2">
        <v>5</v>
      </c>
      <c r="G2">
        <v>5</v>
      </c>
      <c r="H2">
        <v>90</v>
      </c>
      <c r="I2">
        <v>0</v>
      </c>
      <c r="J2" s="6">
        <f>B2/C2</f>
        <v>10</v>
      </c>
      <c r="K2" s="8">
        <f>B2/G2</f>
        <v>92</v>
      </c>
      <c r="L2" s="8">
        <f>G2*H2*0.01</f>
        <v>4.5</v>
      </c>
      <c r="M2" s="4">
        <f>G2/F2</f>
        <v>1</v>
      </c>
    </row>
    <row r="3" spans="1:13" ht="11.25" customHeight="1">
      <c r="A3" t="s">
        <v>47</v>
      </c>
      <c r="B3">
        <v>480</v>
      </c>
      <c r="C3">
        <v>30</v>
      </c>
      <c r="D3" s="1" t="s">
        <v>68</v>
      </c>
      <c r="E3" s="2">
        <v>1</v>
      </c>
      <c r="F3" s="13">
        <v>2</v>
      </c>
      <c r="G3">
        <v>3</v>
      </c>
      <c r="H3" s="13">
        <v>100</v>
      </c>
      <c r="I3">
        <v>5</v>
      </c>
      <c r="J3" s="7">
        <f aca="true" t="shared" si="0" ref="J3:J26">B3/C3</f>
        <v>16</v>
      </c>
      <c r="K3" s="8">
        <f aca="true" t="shared" si="1" ref="K3:K26">B3/G3</f>
        <v>160</v>
      </c>
      <c r="L3" s="8">
        <f aca="true" t="shared" si="2" ref="L3:L39">G3*H3*0.01</f>
        <v>3</v>
      </c>
      <c r="M3" s="4">
        <f aca="true" t="shared" si="3" ref="M3:M26">G3/F3</f>
        <v>1.5</v>
      </c>
    </row>
    <row r="4" spans="1:13" ht="11.25" customHeight="1">
      <c r="A4" t="s">
        <v>48</v>
      </c>
      <c r="B4">
        <v>600</v>
      </c>
      <c r="C4">
        <v>30</v>
      </c>
      <c r="D4" s="1" t="s">
        <v>41</v>
      </c>
      <c r="E4" s="2">
        <v>1</v>
      </c>
      <c r="F4">
        <v>10</v>
      </c>
      <c r="G4">
        <v>8</v>
      </c>
      <c r="H4">
        <v>75</v>
      </c>
      <c r="I4">
        <v>0</v>
      </c>
      <c r="J4" s="7">
        <f t="shared" si="0"/>
        <v>20</v>
      </c>
      <c r="K4" s="12">
        <f t="shared" si="1"/>
        <v>75</v>
      </c>
      <c r="L4" s="8">
        <f t="shared" si="2"/>
        <v>6</v>
      </c>
      <c r="M4" s="4">
        <f t="shared" si="3"/>
        <v>0.8</v>
      </c>
    </row>
    <row r="5" spans="1:13" ht="11.25" customHeight="1">
      <c r="A5" t="s">
        <v>49</v>
      </c>
      <c r="B5">
        <v>1500</v>
      </c>
      <c r="C5">
        <v>20</v>
      </c>
      <c r="D5" s="1" t="s">
        <v>44</v>
      </c>
      <c r="E5" s="2">
        <v>1</v>
      </c>
      <c r="F5">
        <v>8</v>
      </c>
      <c r="G5">
        <v>13</v>
      </c>
      <c r="H5">
        <v>80</v>
      </c>
      <c r="I5">
        <v>0</v>
      </c>
      <c r="J5" s="7">
        <f t="shared" si="0"/>
        <v>75</v>
      </c>
      <c r="K5" s="8">
        <f t="shared" si="1"/>
        <v>115.38461538461539</v>
      </c>
      <c r="L5" s="8">
        <f t="shared" si="2"/>
        <v>10.4</v>
      </c>
      <c r="M5" s="4">
        <f t="shared" si="3"/>
        <v>1.625</v>
      </c>
    </row>
    <row r="6" spans="1:13" ht="11.25" customHeight="1">
      <c r="A6" t="s">
        <v>50</v>
      </c>
      <c r="B6">
        <v>980</v>
      </c>
      <c r="C6">
        <v>35</v>
      </c>
      <c r="D6" s="1" t="s">
        <v>41</v>
      </c>
      <c r="E6" s="2">
        <v>1</v>
      </c>
      <c r="F6">
        <v>12</v>
      </c>
      <c r="G6">
        <v>9</v>
      </c>
      <c r="H6">
        <v>70</v>
      </c>
      <c r="I6">
        <v>0</v>
      </c>
      <c r="J6" s="7">
        <f t="shared" si="0"/>
        <v>28</v>
      </c>
      <c r="K6" s="8">
        <f t="shared" si="1"/>
        <v>108.88888888888889</v>
      </c>
      <c r="L6" s="8">
        <f t="shared" si="2"/>
        <v>6.3</v>
      </c>
      <c r="M6" s="4">
        <f t="shared" si="3"/>
        <v>0.75</v>
      </c>
    </row>
    <row r="7" spans="1:13" ht="11.25" customHeight="1">
      <c r="A7" t="s">
        <v>51</v>
      </c>
      <c r="B7">
        <v>1250</v>
      </c>
      <c r="C7">
        <v>25</v>
      </c>
      <c r="D7" s="1" t="s">
        <v>42</v>
      </c>
      <c r="E7" s="2">
        <v>1</v>
      </c>
      <c r="F7">
        <v>14</v>
      </c>
      <c r="G7">
        <v>11</v>
      </c>
      <c r="H7">
        <v>65</v>
      </c>
      <c r="I7">
        <v>0</v>
      </c>
      <c r="J7" s="7">
        <f t="shared" si="0"/>
        <v>50</v>
      </c>
      <c r="K7" s="8">
        <f t="shared" si="1"/>
        <v>113.63636363636364</v>
      </c>
      <c r="L7" s="8">
        <f t="shared" si="2"/>
        <v>7.15</v>
      </c>
      <c r="M7" s="4">
        <f t="shared" si="3"/>
        <v>0.7857142857142857</v>
      </c>
    </row>
    <row r="8" spans="1:13" ht="11.25" customHeight="1">
      <c r="A8" t="s">
        <v>52</v>
      </c>
      <c r="B8">
        <v>1800</v>
      </c>
      <c r="C8">
        <v>15</v>
      </c>
      <c r="D8" s="1" t="s">
        <v>44</v>
      </c>
      <c r="E8" s="2">
        <v>1</v>
      </c>
      <c r="F8">
        <v>13</v>
      </c>
      <c r="G8">
        <v>14</v>
      </c>
      <c r="H8">
        <v>60</v>
      </c>
      <c r="I8">
        <v>0</v>
      </c>
      <c r="J8" s="7">
        <f t="shared" si="0"/>
        <v>120</v>
      </c>
      <c r="K8" s="8">
        <f t="shared" si="1"/>
        <v>128.57142857142858</v>
      </c>
      <c r="L8" s="8">
        <f t="shared" si="2"/>
        <v>8.4</v>
      </c>
      <c r="M8" s="4">
        <f t="shared" si="3"/>
        <v>1.0769230769230769</v>
      </c>
    </row>
    <row r="9" spans="1:13" ht="11.25" customHeight="1">
      <c r="A9" t="s">
        <v>53</v>
      </c>
      <c r="B9">
        <v>1300</v>
      </c>
      <c r="C9">
        <v>20</v>
      </c>
      <c r="D9" s="1" t="s">
        <v>42</v>
      </c>
      <c r="E9" s="2">
        <v>1</v>
      </c>
      <c r="F9">
        <v>7</v>
      </c>
      <c r="G9">
        <v>9</v>
      </c>
      <c r="H9">
        <v>75</v>
      </c>
      <c r="I9">
        <v>30</v>
      </c>
      <c r="J9" s="7">
        <f t="shared" si="0"/>
        <v>65</v>
      </c>
      <c r="K9" s="8">
        <f t="shared" si="1"/>
        <v>144.44444444444446</v>
      </c>
      <c r="L9" s="8">
        <f t="shared" si="2"/>
        <v>6.75</v>
      </c>
      <c r="M9" s="4">
        <f t="shared" si="3"/>
        <v>1.2857142857142858</v>
      </c>
    </row>
    <row r="10" spans="1:13" ht="11.25" customHeight="1">
      <c r="A10" t="s">
        <v>54</v>
      </c>
      <c r="B10">
        <v>1200</v>
      </c>
      <c r="C10">
        <v>20</v>
      </c>
      <c r="D10" s="1" t="s">
        <v>41</v>
      </c>
      <c r="E10" s="2">
        <v>1</v>
      </c>
      <c r="F10">
        <v>5</v>
      </c>
      <c r="G10">
        <v>8</v>
      </c>
      <c r="H10">
        <v>75</v>
      </c>
      <c r="I10" s="13">
        <v>35</v>
      </c>
      <c r="J10" s="7">
        <f t="shared" si="0"/>
        <v>60</v>
      </c>
      <c r="K10" s="8">
        <f t="shared" si="1"/>
        <v>150</v>
      </c>
      <c r="L10" s="8">
        <f t="shared" si="2"/>
        <v>6</v>
      </c>
      <c r="M10" s="4">
        <f t="shared" si="3"/>
        <v>1.6</v>
      </c>
    </row>
    <row r="11" spans="1:13" ht="11.25" customHeight="1">
      <c r="A11" t="s">
        <v>55</v>
      </c>
      <c r="B11">
        <v>1260</v>
      </c>
      <c r="C11">
        <v>18</v>
      </c>
      <c r="D11" s="1" t="s">
        <v>41</v>
      </c>
      <c r="E11" s="2">
        <v>1</v>
      </c>
      <c r="F11">
        <v>11</v>
      </c>
      <c r="G11">
        <v>8</v>
      </c>
      <c r="H11">
        <v>80</v>
      </c>
      <c r="I11">
        <v>0</v>
      </c>
      <c r="J11" s="7">
        <f t="shared" si="0"/>
        <v>70</v>
      </c>
      <c r="K11" s="8">
        <f t="shared" si="1"/>
        <v>157.5</v>
      </c>
      <c r="L11" s="8">
        <f t="shared" si="2"/>
        <v>6.4</v>
      </c>
      <c r="M11" s="4">
        <f t="shared" si="3"/>
        <v>0.7272727272727273</v>
      </c>
    </row>
    <row r="12" spans="1:13" ht="11.25" customHeight="1">
      <c r="A12" t="s">
        <v>56</v>
      </c>
      <c r="B12">
        <v>1260</v>
      </c>
      <c r="C12">
        <v>18</v>
      </c>
      <c r="D12" s="1" t="s">
        <v>41</v>
      </c>
      <c r="E12" s="2">
        <v>1</v>
      </c>
      <c r="F12">
        <v>11</v>
      </c>
      <c r="G12">
        <v>6</v>
      </c>
      <c r="H12">
        <v>85</v>
      </c>
      <c r="I12">
        <v>0</v>
      </c>
      <c r="J12" s="7">
        <f t="shared" si="0"/>
        <v>70</v>
      </c>
      <c r="K12" s="8">
        <f t="shared" si="1"/>
        <v>210</v>
      </c>
      <c r="L12" s="8">
        <f t="shared" si="2"/>
        <v>5.1000000000000005</v>
      </c>
      <c r="M12" s="4">
        <f t="shared" si="3"/>
        <v>0.5454545454545454</v>
      </c>
    </row>
    <row r="13" spans="1:13" ht="11.25" customHeight="1">
      <c r="A13" t="s">
        <v>57</v>
      </c>
      <c r="B13">
        <v>3000</v>
      </c>
      <c r="C13">
        <v>20</v>
      </c>
      <c r="D13" s="1" t="s">
        <v>42</v>
      </c>
      <c r="E13" s="2">
        <v>1</v>
      </c>
      <c r="F13">
        <v>5</v>
      </c>
      <c r="G13">
        <v>7</v>
      </c>
      <c r="H13">
        <v>75</v>
      </c>
      <c r="I13">
        <v>0</v>
      </c>
      <c r="J13" s="7">
        <f t="shared" si="0"/>
        <v>150</v>
      </c>
      <c r="K13" s="8">
        <f t="shared" si="1"/>
        <v>428.57142857142856</v>
      </c>
      <c r="L13" s="8">
        <f t="shared" si="2"/>
        <v>5.25</v>
      </c>
      <c r="M13" s="4">
        <f t="shared" si="3"/>
        <v>1.4</v>
      </c>
    </row>
    <row r="14" spans="1:13" ht="11.25" customHeight="1">
      <c r="A14" t="s">
        <v>58</v>
      </c>
      <c r="B14">
        <v>4800</v>
      </c>
      <c r="C14">
        <v>40</v>
      </c>
      <c r="D14" s="1" t="s">
        <v>93</v>
      </c>
      <c r="E14" s="2">
        <v>1</v>
      </c>
      <c r="F14">
        <v>5</v>
      </c>
      <c r="G14">
        <v>7</v>
      </c>
      <c r="H14">
        <v>95</v>
      </c>
      <c r="I14">
        <v>10</v>
      </c>
      <c r="J14" s="7">
        <f t="shared" si="0"/>
        <v>120</v>
      </c>
      <c r="K14" s="8">
        <f t="shared" si="1"/>
        <v>685.7142857142857</v>
      </c>
      <c r="L14" s="8">
        <f t="shared" si="2"/>
        <v>6.65</v>
      </c>
      <c r="M14" s="4">
        <f t="shared" si="3"/>
        <v>1.4</v>
      </c>
    </row>
    <row r="15" spans="1:13" ht="11.25" customHeight="1">
      <c r="A15" t="s">
        <v>59</v>
      </c>
      <c r="C15">
        <v>45</v>
      </c>
      <c r="D15" s="1" t="s">
        <v>93</v>
      </c>
      <c r="E15" s="2">
        <v>1</v>
      </c>
      <c r="F15">
        <v>3</v>
      </c>
      <c r="G15">
        <v>8</v>
      </c>
      <c r="H15">
        <v>80</v>
      </c>
      <c r="I15">
        <v>20</v>
      </c>
      <c r="J15" s="7"/>
      <c r="L15" s="8">
        <f t="shared" si="2"/>
        <v>6.4</v>
      </c>
      <c r="M15" s="5">
        <f t="shared" si="3"/>
        <v>2.6666666666666665</v>
      </c>
    </row>
    <row r="16" spans="1:13" ht="11.25" customHeight="1">
      <c r="A16" t="s">
        <v>60</v>
      </c>
      <c r="B16">
        <v>1800</v>
      </c>
      <c r="C16">
        <v>15</v>
      </c>
      <c r="D16" s="1" t="s">
        <v>42</v>
      </c>
      <c r="E16" s="2">
        <v>1</v>
      </c>
      <c r="F16">
        <v>9</v>
      </c>
      <c r="G16">
        <v>9</v>
      </c>
      <c r="H16">
        <v>75</v>
      </c>
      <c r="I16">
        <v>5</v>
      </c>
      <c r="J16" s="7">
        <f t="shared" si="0"/>
        <v>120</v>
      </c>
      <c r="K16" s="8">
        <f t="shared" si="1"/>
        <v>200</v>
      </c>
      <c r="L16" s="8">
        <f t="shared" si="2"/>
        <v>6.75</v>
      </c>
      <c r="M16" s="4">
        <f t="shared" si="3"/>
        <v>1</v>
      </c>
    </row>
    <row r="17" spans="1:13" ht="11.25" customHeight="1">
      <c r="A17" t="s">
        <v>61</v>
      </c>
      <c r="B17">
        <v>3000</v>
      </c>
      <c r="C17">
        <v>30</v>
      </c>
      <c r="D17" s="1" t="s">
        <v>43</v>
      </c>
      <c r="E17" s="2">
        <v>1</v>
      </c>
      <c r="F17">
        <v>12</v>
      </c>
      <c r="G17">
        <v>9</v>
      </c>
      <c r="H17">
        <v>75</v>
      </c>
      <c r="I17">
        <v>0</v>
      </c>
      <c r="J17" s="7">
        <f t="shared" si="0"/>
        <v>100</v>
      </c>
      <c r="K17" s="8">
        <f t="shared" si="1"/>
        <v>333.3333333333333</v>
      </c>
      <c r="L17" s="8">
        <f t="shared" si="2"/>
        <v>6.75</v>
      </c>
      <c r="M17" s="4">
        <f t="shared" si="3"/>
        <v>0.75</v>
      </c>
    </row>
    <row r="18" spans="1:13" ht="11.25" customHeight="1">
      <c r="A18" t="s">
        <v>62</v>
      </c>
      <c r="B18">
        <v>1250</v>
      </c>
      <c r="C18">
        <v>25</v>
      </c>
      <c r="D18" s="1" t="s">
        <v>42</v>
      </c>
      <c r="E18" s="11" t="s">
        <v>85</v>
      </c>
      <c r="F18">
        <v>9</v>
      </c>
      <c r="G18">
        <v>9</v>
      </c>
      <c r="H18">
        <v>70</v>
      </c>
      <c r="I18">
        <v>0</v>
      </c>
      <c r="J18" s="7">
        <f t="shared" si="0"/>
        <v>50</v>
      </c>
      <c r="K18" s="8">
        <f t="shared" si="1"/>
        <v>138.88888888888889</v>
      </c>
      <c r="L18" s="8">
        <f t="shared" si="2"/>
        <v>6.3</v>
      </c>
      <c r="M18" s="4">
        <f t="shared" si="3"/>
        <v>1</v>
      </c>
    </row>
    <row r="19" spans="1:13" ht="11.25" customHeight="1">
      <c r="A19" t="s">
        <v>63</v>
      </c>
      <c r="B19">
        <v>3300</v>
      </c>
      <c r="C19">
        <v>15</v>
      </c>
      <c r="D19" s="1" t="s">
        <v>44</v>
      </c>
      <c r="E19" s="11" t="s">
        <v>85</v>
      </c>
      <c r="F19">
        <v>11</v>
      </c>
      <c r="G19">
        <v>12</v>
      </c>
      <c r="H19">
        <v>65</v>
      </c>
      <c r="I19">
        <v>0</v>
      </c>
      <c r="J19" s="7">
        <f t="shared" si="0"/>
        <v>220</v>
      </c>
      <c r="K19" s="8">
        <f t="shared" si="1"/>
        <v>275</v>
      </c>
      <c r="L19" s="8">
        <f t="shared" si="2"/>
        <v>7.8</v>
      </c>
      <c r="M19" s="4">
        <f t="shared" si="3"/>
        <v>1.0909090909090908</v>
      </c>
    </row>
    <row r="20" spans="1:13" ht="11.25" customHeight="1">
      <c r="A20" t="s">
        <v>64</v>
      </c>
      <c r="C20">
        <v>20</v>
      </c>
      <c r="D20" s="1" t="s">
        <v>94</v>
      </c>
      <c r="E20" s="2">
        <v>1</v>
      </c>
      <c r="F20">
        <v>16</v>
      </c>
      <c r="G20">
        <v>17</v>
      </c>
      <c r="H20">
        <v>90</v>
      </c>
      <c r="I20">
        <v>0</v>
      </c>
      <c r="J20" s="6"/>
      <c r="L20" s="8">
        <f t="shared" si="2"/>
        <v>15.3</v>
      </c>
      <c r="M20" s="4">
        <f t="shared" si="3"/>
        <v>1.0625</v>
      </c>
    </row>
    <row r="21" spans="1:13" ht="11.25" customHeight="1">
      <c r="A21" t="s">
        <v>65</v>
      </c>
      <c r="C21">
        <v>30</v>
      </c>
      <c r="D21" s="1" t="s">
        <v>94</v>
      </c>
      <c r="E21" s="2">
        <v>1</v>
      </c>
      <c r="F21">
        <v>14</v>
      </c>
      <c r="G21">
        <v>12</v>
      </c>
      <c r="H21">
        <v>95</v>
      </c>
      <c r="I21">
        <v>25</v>
      </c>
      <c r="J21" s="6"/>
      <c r="L21" s="8">
        <f t="shared" si="2"/>
        <v>11.4</v>
      </c>
      <c r="M21" s="4">
        <f t="shared" si="3"/>
        <v>0.8571428571428571</v>
      </c>
    </row>
    <row r="22" spans="1:13" ht="11.25" customHeight="1">
      <c r="A22" t="s">
        <v>66</v>
      </c>
      <c r="C22">
        <v>25</v>
      </c>
      <c r="D22" s="10" t="s">
        <v>23</v>
      </c>
      <c r="E22" s="2">
        <v>1</v>
      </c>
      <c r="F22">
        <v>9</v>
      </c>
      <c r="G22" s="6">
        <v>20</v>
      </c>
      <c r="H22">
        <v>85</v>
      </c>
      <c r="I22">
        <v>0</v>
      </c>
      <c r="J22" s="6"/>
      <c r="L22" s="12">
        <f t="shared" si="2"/>
        <v>17</v>
      </c>
      <c r="M22" s="4">
        <f t="shared" si="3"/>
        <v>2.2222222222222223</v>
      </c>
    </row>
    <row r="23" spans="1:13" ht="11.25" customHeight="1">
      <c r="A23" t="s">
        <v>67</v>
      </c>
      <c r="C23">
        <v>40</v>
      </c>
      <c r="D23" s="1" t="s">
        <v>41</v>
      </c>
      <c r="E23" s="2">
        <v>1</v>
      </c>
      <c r="F23">
        <v>6</v>
      </c>
      <c r="G23">
        <v>3</v>
      </c>
      <c r="H23">
        <v>70</v>
      </c>
      <c r="I23">
        <v>0</v>
      </c>
      <c r="J23" s="6"/>
      <c r="L23" s="8">
        <f t="shared" si="2"/>
        <v>2.1</v>
      </c>
      <c r="M23" s="4">
        <f t="shared" si="3"/>
        <v>0.5</v>
      </c>
    </row>
    <row r="24" ht="11.25" customHeight="1">
      <c r="J24" s="6"/>
    </row>
    <row r="25" spans="1:13" ht="11.25" customHeight="1">
      <c r="A25" s="26" t="s">
        <v>106</v>
      </c>
      <c r="B25" s="27" t="s">
        <v>8</v>
      </c>
      <c r="C25" s="27" t="s">
        <v>9</v>
      </c>
      <c r="D25" s="28" t="s">
        <v>17</v>
      </c>
      <c r="E25" s="28" t="s">
        <v>10</v>
      </c>
      <c r="F25" s="27" t="s">
        <v>11</v>
      </c>
      <c r="G25" s="27" t="s">
        <v>12</v>
      </c>
      <c r="H25" s="27" t="s">
        <v>13</v>
      </c>
      <c r="I25" s="27" t="s">
        <v>14</v>
      </c>
      <c r="J25" s="27" t="s">
        <v>24</v>
      </c>
      <c r="K25" s="30" t="s">
        <v>25</v>
      </c>
      <c r="L25" s="30" t="s">
        <v>86</v>
      </c>
      <c r="M25" s="31" t="s">
        <v>26</v>
      </c>
    </row>
    <row r="26" spans="1:13" ht="11.25" customHeight="1">
      <c r="A26" t="s">
        <v>69</v>
      </c>
      <c r="B26" s="6">
        <v>360</v>
      </c>
      <c r="C26" s="6">
        <v>45</v>
      </c>
      <c r="D26" s="1" t="s">
        <v>68</v>
      </c>
      <c r="E26" s="2">
        <v>1</v>
      </c>
      <c r="F26">
        <v>8</v>
      </c>
      <c r="G26">
        <v>7</v>
      </c>
      <c r="H26">
        <v>80</v>
      </c>
      <c r="I26">
        <v>0</v>
      </c>
      <c r="J26" s="6">
        <f>B26/C26</f>
        <v>8</v>
      </c>
      <c r="K26" s="8">
        <f>B26/G26</f>
        <v>51.42857142857143</v>
      </c>
      <c r="L26" s="8">
        <f t="shared" si="2"/>
        <v>5.6000000000000005</v>
      </c>
      <c r="M26" s="4">
        <f>G26/F26</f>
        <v>0.875</v>
      </c>
    </row>
    <row r="27" spans="1:13" ht="11.25" customHeight="1">
      <c r="A27" t="s">
        <v>70</v>
      </c>
      <c r="B27">
        <v>450</v>
      </c>
      <c r="C27">
        <v>30</v>
      </c>
      <c r="D27" s="1" t="s">
        <v>68</v>
      </c>
      <c r="E27" s="2">
        <v>1</v>
      </c>
      <c r="F27" s="6">
        <v>4</v>
      </c>
      <c r="G27">
        <v>4</v>
      </c>
      <c r="H27" s="6">
        <v>85</v>
      </c>
      <c r="I27">
        <v>5</v>
      </c>
      <c r="J27" s="7">
        <f aca="true" t="shared" si="4" ref="J27:J37">B27/C27</f>
        <v>15</v>
      </c>
      <c r="K27" s="8">
        <f aca="true" t="shared" si="5" ref="K27:K37">B27/G27</f>
        <v>112.5</v>
      </c>
      <c r="L27" s="8">
        <f t="shared" si="2"/>
        <v>3.4</v>
      </c>
      <c r="M27" s="4">
        <f aca="true" t="shared" si="6" ref="M27:M48">G27/F27</f>
        <v>1</v>
      </c>
    </row>
    <row r="28" spans="1:13" ht="11.25" customHeight="1">
      <c r="A28" t="s">
        <v>71</v>
      </c>
      <c r="B28">
        <v>480</v>
      </c>
      <c r="C28">
        <v>30</v>
      </c>
      <c r="D28" s="1" t="s">
        <v>41</v>
      </c>
      <c r="E28" s="2">
        <v>1</v>
      </c>
      <c r="F28">
        <v>13</v>
      </c>
      <c r="G28">
        <v>10</v>
      </c>
      <c r="H28">
        <v>70</v>
      </c>
      <c r="I28">
        <v>0</v>
      </c>
      <c r="J28" s="7">
        <f t="shared" si="4"/>
        <v>16</v>
      </c>
      <c r="K28" s="12">
        <f t="shared" si="5"/>
        <v>48</v>
      </c>
      <c r="L28" s="8">
        <f t="shared" si="2"/>
        <v>7</v>
      </c>
      <c r="M28" s="4">
        <f t="shared" si="6"/>
        <v>0.7692307692307693</v>
      </c>
    </row>
    <row r="29" spans="1:13" ht="11.25" customHeight="1">
      <c r="A29" t="s">
        <v>72</v>
      </c>
      <c r="B29">
        <v>1200</v>
      </c>
      <c r="C29">
        <v>20</v>
      </c>
      <c r="D29" s="1" t="s">
        <v>44</v>
      </c>
      <c r="E29" s="2">
        <v>1</v>
      </c>
      <c r="F29">
        <v>10</v>
      </c>
      <c r="G29">
        <v>14</v>
      </c>
      <c r="H29">
        <v>75</v>
      </c>
      <c r="I29">
        <v>0</v>
      </c>
      <c r="J29" s="7">
        <f t="shared" si="4"/>
        <v>60</v>
      </c>
      <c r="K29" s="8">
        <f t="shared" si="5"/>
        <v>85.71428571428571</v>
      </c>
      <c r="L29" s="8">
        <f t="shared" si="2"/>
        <v>10.5</v>
      </c>
      <c r="M29" s="4">
        <f t="shared" si="6"/>
        <v>1.4</v>
      </c>
    </row>
    <row r="30" spans="1:13" ht="11.25" customHeight="1">
      <c r="A30" t="s">
        <v>73</v>
      </c>
      <c r="B30">
        <v>400</v>
      </c>
      <c r="C30">
        <v>20</v>
      </c>
      <c r="D30" s="1" t="s">
        <v>68</v>
      </c>
      <c r="E30" s="11" t="s">
        <v>84</v>
      </c>
      <c r="F30">
        <v>11</v>
      </c>
      <c r="G30">
        <v>6</v>
      </c>
      <c r="H30">
        <v>65</v>
      </c>
      <c r="I30">
        <v>0</v>
      </c>
      <c r="J30" s="7">
        <f t="shared" si="4"/>
        <v>20</v>
      </c>
      <c r="K30" s="8">
        <f t="shared" si="5"/>
        <v>66.66666666666667</v>
      </c>
      <c r="L30" s="8">
        <f t="shared" si="2"/>
        <v>3.9</v>
      </c>
      <c r="M30" s="4">
        <f t="shared" si="6"/>
        <v>0.5454545454545454</v>
      </c>
    </row>
    <row r="31" spans="1:13" ht="11.25" customHeight="1">
      <c r="A31" t="s">
        <v>74</v>
      </c>
      <c r="B31">
        <v>900</v>
      </c>
      <c r="C31">
        <v>18</v>
      </c>
      <c r="D31" s="1" t="s">
        <v>42</v>
      </c>
      <c r="E31" s="11" t="s">
        <v>16</v>
      </c>
      <c r="F31">
        <v>12</v>
      </c>
      <c r="G31">
        <v>9</v>
      </c>
      <c r="H31">
        <v>60</v>
      </c>
      <c r="I31">
        <v>0</v>
      </c>
      <c r="J31" s="7">
        <f t="shared" si="4"/>
        <v>50</v>
      </c>
      <c r="K31" s="8">
        <f t="shared" si="5"/>
        <v>100</v>
      </c>
      <c r="L31" s="8">
        <f t="shared" si="2"/>
        <v>5.4</v>
      </c>
      <c r="M31" s="4">
        <f t="shared" si="6"/>
        <v>0.75</v>
      </c>
    </row>
    <row r="32" spans="1:13" ht="11.25" customHeight="1">
      <c r="A32" t="s">
        <v>75</v>
      </c>
      <c r="B32">
        <v>9000</v>
      </c>
      <c r="C32">
        <v>15</v>
      </c>
      <c r="D32" s="1" t="s">
        <v>43</v>
      </c>
      <c r="E32" s="11" t="s">
        <v>16</v>
      </c>
      <c r="F32">
        <v>10</v>
      </c>
      <c r="G32">
        <v>12</v>
      </c>
      <c r="H32">
        <v>70</v>
      </c>
      <c r="I32">
        <v>5</v>
      </c>
      <c r="J32" s="7">
        <f t="shared" si="4"/>
        <v>600</v>
      </c>
      <c r="K32" s="8">
        <f t="shared" si="5"/>
        <v>750</v>
      </c>
      <c r="L32" s="8">
        <f t="shared" si="2"/>
        <v>8.4</v>
      </c>
      <c r="M32" s="4">
        <f t="shared" si="6"/>
        <v>1.2</v>
      </c>
    </row>
    <row r="33" spans="1:13" ht="11.25" customHeight="1">
      <c r="A33" t="s">
        <v>76</v>
      </c>
      <c r="B33">
        <v>1200</v>
      </c>
      <c r="C33">
        <v>20</v>
      </c>
      <c r="D33" s="1" t="s">
        <v>42</v>
      </c>
      <c r="E33" s="2">
        <v>1</v>
      </c>
      <c r="F33">
        <v>9</v>
      </c>
      <c r="G33">
        <v>10</v>
      </c>
      <c r="H33">
        <v>70</v>
      </c>
      <c r="I33" s="6">
        <v>30</v>
      </c>
      <c r="J33" s="7">
        <f t="shared" si="4"/>
        <v>60</v>
      </c>
      <c r="K33" s="8">
        <f t="shared" si="5"/>
        <v>120</v>
      </c>
      <c r="L33" s="8">
        <f t="shared" si="2"/>
        <v>7</v>
      </c>
      <c r="M33" s="4">
        <f t="shared" si="6"/>
        <v>1.1111111111111112</v>
      </c>
    </row>
    <row r="34" spans="1:13" ht="11.25" customHeight="1">
      <c r="A34" t="s">
        <v>77</v>
      </c>
      <c r="B34">
        <v>1200</v>
      </c>
      <c r="C34">
        <v>16</v>
      </c>
      <c r="D34" s="1" t="s">
        <v>41</v>
      </c>
      <c r="E34" s="2">
        <v>1</v>
      </c>
      <c r="F34">
        <v>14</v>
      </c>
      <c r="G34">
        <v>9</v>
      </c>
      <c r="H34">
        <v>70</v>
      </c>
      <c r="I34">
        <v>0</v>
      </c>
      <c r="J34" s="7">
        <f t="shared" si="4"/>
        <v>75</v>
      </c>
      <c r="K34" s="8">
        <f t="shared" si="5"/>
        <v>133.33333333333334</v>
      </c>
      <c r="L34" s="8">
        <f t="shared" si="2"/>
        <v>6.3</v>
      </c>
      <c r="M34" s="4">
        <f t="shared" si="6"/>
        <v>0.6428571428571429</v>
      </c>
    </row>
    <row r="35" spans="1:13" ht="11.25" customHeight="1">
      <c r="A35" t="s">
        <v>78</v>
      </c>
      <c r="B35">
        <v>1040</v>
      </c>
      <c r="C35">
        <v>16</v>
      </c>
      <c r="D35" s="1" t="s">
        <v>41</v>
      </c>
      <c r="E35" s="2">
        <v>1</v>
      </c>
      <c r="F35">
        <v>13</v>
      </c>
      <c r="G35">
        <v>7</v>
      </c>
      <c r="H35">
        <v>70</v>
      </c>
      <c r="I35">
        <v>0</v>
      </c>
      <c r="J35" s="7">
        <f t="shared" si="4"/>
        <v>65</v>
      </c>
      <c r="K35" s="8">
        <f t="shared" si="5"/>
        <v>148.57142857142858</v>
      </c>
      <c r="L35" s="8">
        <f t="shared" si="2"/>
        <v>4.9</v>
      </c>
      <c r="M35" s="4">
        <f t="shared" si="6"/>
        <v>0.5384615384615384</v>
      </c>
    </row>
    <row r="36" spans="1:13" ht="11.25" customHeight="1">
      <c r="A36" t="s">
        <v>79</v>
      </c>
      <c r="B36">
        <v>1950</v>
      </c>
      <c r="C36">
        <v>15</v>
      </c>
      <c r="D36" s="1" t="s">
        <v>42</v>
      </c>
      <c r="E36" s="2">
        <v>1</v>
      </c>
      <c r="F36">
        <v>11</v>
      </c>
      <c r="G36">
        <v>10</v>
      </c>
      <c r="H36">
        <v>70</v>
      </c>
      <c r="I36">
        <v>5</v>
      </c>
      <c r="J36" s="7">
        <f t="shared" si="4"/>
        <v>130</v>
      </c>
      <c r="K36" s="8">
        <f t="shared" si="5"/>
        <v>195</v>
      </c>
      <c r="L36" s="8">
        <f t="shared" si="2"/>
        <v>7</v>
      </c>
      <c r="M36" s="4">
        <f t="shared" si="6"/>
        <v>0.9090909090909091</v>
      </c>
    </row>
    <row r="37" spans="1:13" ht="11.25" customHeight="1">
      <c r="A37" t="s">
        <v>80</v>
      </c>
      <c r="B37">
        <v>7500</v>
      </c>
      <c r="C37">
        <v>30</v>
      </c>
      <c r="D37" s="1" t="s">
        <v>43</v>
      </c>
      <c r="E37" s="2">
        <v>1</v>
      </c>
      <c r="F37">
        <v>14</v>
      </c>
      <c r="G37">
        <v>10</v>
      </c>
      <c r="H37">
        <v>70</v>
      </c>
      <c r="I37">
        <v>0</v>
      </c>
      <c r="J37" s="7">
        <f t="shared" si="4"/>
        <v>250</v>
      </c>
      <c r="K37" s="8">
        <f t="shared" si="5"/>
        <v>750</v>
      </c>
      <c r="L37" s="8">
        <f t="shared" si="2"/>
        <v>7</v>
      </c>
      <c r="M37" s="4">
        <f t="shared" si="6"/>
        <v>0.7142857142857143</v>
      </c>
    </row>
    <row r="38" spans="1:13" ht="11.25" customHeight="1">
      <c r="A38" t="s">
        <v>81</v>
      </c>
      <c r="C38">
        <v>25</v>
      </c>
      <c r="D38" s="10" t="s">
        <v>23</v>
      </c>
      <c r="E38" s="2">
        <v>1</v>
      </c>
      <c r="F38">
        <v>11</v>
      </c>
      <c r="G38" s="6">
        <v>21</v>
      </c>
      <c r="H38">
        <v>80</v>
      </c>
      <c r="I38">
        <v>0</v>
      </c>
      <c r="J38" s="7"/>
      <c r="L38" s="12">
        <f t="shared" si="2"/>
        <v>16.8</v>
      </c>
      <c r="M38" s="5">
        <f t="shared" si="6"/>
        <v>1.9090909090909092</v>
      </c>
    </row>
    <row r="39" spans="1:13" ht="11.25" customHeight="1">
      <c r="A39" t="s">
        <v>82</v>
      </c>
      <c r="C39">
        <v>40</v>
      </c>
      <c r="D39" s="1" t="s">
        <v>68</v>
      </c>
      <c r="E39" s="2">
        <v>1</v>
      </c>
      <c r="F39">
        <v>8</v>
      </c>
      <c r="G39">
        <v>4</v>
      </c>
      <c r="H39">
        <v>65</v>
      </c>
      <c r="I39">
        <v>0</v>
      </c>
      <c r="J39" s="7"/>
      <c r="L39" s="8">
        <f t="shared" si="2"/>
        <v>2.6</v>
      </c>
      <c r="M39" s="4">
        <f t="shared" si="6"/>
        <v>0.5</v>
      </c>
    </row>
    <row r="40" ht="11.25" customHeight="1">
      <c r="J40" s="7"/>
    </row>
    <row r="41" spans="1:13" ht="11.25" customHeight="1">
      <c r="A41" s="32" t="s">
        <v>107</v>
      </c>
      <c r="B41" s="33" t="s">
        <v>8</v>
      </c>
      <c r="C41" s="33" t="s">
        <v>9</v>
      </c>
      <c r="D41" s="34" t="s">
        <v>17</v>
      </c>
      <c r="E41" s="34" t="s">
        <v>10</v>
      </c>
      <c r="F41" s="33" t="s">
        <v>11</v>
      </c>
      <c r="G41" s="33" t="s">
        <v>12</v>
      </c>
      <c r="H41" s="33" t="s">
        <v>13</v>
      </c>
      <c r="I41" s="33" t="s">
        <v>14</v>
      </c>
      <c r="J41" s="33" t="s">
        <v>24</v>
      </c>
      <c r="K41" s="36" t="s">
        <v>25</v>
      </c>
      <c r="L41" s="36" t="s">
        <v>86</v>
      </c>
      <c r="M41" s="37" t="s">
        <v>26</v>
      </c>
    </row>
    <row r="42" spans="1:13" ht="11.25" customHeight="1">
      <c r="A42" t="s">
        <v>87</v>
      </c>
      <c r="B42" s="13">
        <v>270</v>
      </c>
      <c r="C42" s="6">
        <v>45</v>
      </c>
      <c r="D42" s="1" t="s">
        <v>68</v>
      </c>
      <c r="E42" s="2">
        <v>1</v>
      </c>
      <c r="F42" s="6">
        <v>10</v>
      </c>
      <c r="G42">
        <v>8</v>
      </c>
      <c r="H42">
        <v>75</v>
      </c>
      <c r="I42">
        <v>0</v>
      </c>
      <c r="J42" s="13">
        <f aca="true" t="shared" si="7" ref="J42:J57">B42/C42</f>
        <v>6</v>
      </c>
      <c r="K42" s="8">
        <f aca="true" t="shared" si="8" ref="K42:K57">B42/G42</f>
        <v>33.75</v>
      </c>
      <c r="L42" s="8">
        <f aca="true" t="shared" si="9" ref="L42:L57">G42*H42*0.01</f>
        <v>6</v>
      </c>
      <c r="M42" s="4">
        <f aca="true" t="shared" si="10" ref="M42:M57">G42/F42</f>
        <v>0.8</v>
      </c>
    </row>
    <row r="43" spans="1:13" ht="11.25" customHeight="1">
      <c r="A43" t="s">
        <v>88</v>
      </c>
      <c r="B43">
        <v>360</v>
      </c>
      <c r="C43">
        <v>30</v>
      </c>
      <c r="D43" s="1" t="s">
        <v>68</v>
      </c>
      <c r="E43" s="2">
        <v>1</v>
      </c>
      <c r="F43">
        <v>15</v>
      </c>
      <c r="G43">
        <v>11</v>
      </c>
      <c r="H43">
        <v>65</v>
      </c>
      <c r="I43">
        <v>0</v>
      </c>
      <c r="J43" s="7">
        <f t="shared" si="7"/>
        <v>12</v>
      </c>
      <c r="K43" s="16">
        <f t="shared" si="8"/>
        <v>32.72727272727273</v>
      </c>
      <c r="L43" s="8">
        <f t="shared" si="9"/>
        <v>7.15</v>
      </c>
      <c r="M43" s="4">
        <f t="shared" si="10"/>
        <v>0.7333333333333333</v>
      </c>
    </row>
    <row r="44" spans="1:13" ht="11.25" customHeight="1">
      <c r="A44" t="s">
        <v>89</v>
      </c>
      <c r="B44">
        <v>1000</v>
      </c>
      <c r="C44">
        <v>20</v>
      </c>
      <c r="D44" s="1" t="s">
        <v>44</v>
      </c>
      <c r="E44" s="2">
        <v>1</v>
      </c>
      <c r="F44">
        <v>12</v>
      </c>
      <c r="G44">
        <v>15</v>
      </c>
      <c r="H44">
        <v>70</v>
      </c>
      <c r="I44">
        <v>0</v>
      </c>
      <c r="J44" s="7">
        <f t="shared" si="7"/>
        <v>50</v>
      </c>
      <c r="K44" s="8">
        <f t="shared" si="8"/>
        <v>66.66666666666667</v>
      </c>
      <c r="L44" s="8">
        <f t="shared" si="9"/>
        <v>10.5</v>
      </c>
      <c r="M44" s="4">
        <f t="shared" si="10"/>
        <v>1.25</v>
      </c>
    </row>
    <row r="45" spans="1:13" ht="11.25" customHeight="1">
      <c r="A45" t="s">
        <v>90</v>
      </c>
      <c r="B45">
        <v>300</v>
      </c>
      <c r="C45">
        <v>20</v>
      </c>
      <c r="D45" s="1" t="s">
        <v>68</v>
      </c>
      <c r="E45" s="11" t="s">
        <v>85</v>
      </c>
      <c r="F45">
        <v>12</v>
      </c>
      <c r="G45">
        <v>7</v>
      </c>
      <c r="H45">
        <v>60</v>
      </c>
      <c r="I45">
        <v>0</v>
      </c>
      <c r="J45" s="7">
        <f t="shared" si="7"/>
        <v>15</v>
      </c>
      <c r="K45" s="8">
        <f t="shared" si="8"/>
        <v>42.857142857142854</v>
      </c>
      <c r="L45" s="8">
        <f t="shared" si="9"/>
        <v>4.2</v>
      </c>
      <c r="M45" s="4">
        <f t="shared" si="10"/>
        <v>0.5833333333333334</v>
      </c>
    </row>
    <row r="46" spans="1:13" ht="11.25" customHeight="1">
      <c r="A46" t="s">
        <v>91</v>
      </c>
      <c r="B46">
        <v>3000</v>
      </c>
      <c r="C46">
        <v>15</v>
      </c>
      <c r="D46" s="1" t="s">
        <v>44</v>
      </c>
      <c r="E46" s="11" t="s">
        <v>85</v>
      </c>
      <c r="F46">
        <v>14</v>
      </c>
      <c r="G46">
        <v>13</v>
      </c>
      <c r="H46">
        <v>65</v>
      </c>
      <c r="I46">
        <v>0</v>
      </c>
      <c r="J46" s="7">
        <f t="shared" si="7"/>
        <v>200</v>
      </c>
      <c r="K46" s="8">
        <f t="shared" si="8"/>
        <v>230.76923076923077</v>
      </c>
      <c r="L46" s="8">
        <f t="shared" si="9"/>
        <v>8.45</v>
      </c>
      <c r="M46" s="4">
        <f t="shared" si="10"/>
        <v>0.9285714285714286</v>
      </c>
    </row>
    <row r="47" spans="1:13" ht="11.25" customHeight="1">
      <c r="A47" t="s">
        <v>92</v>
      </c>
      <c r="B47">
        <v>1000</v>
      </c>
      <c r="C47">
        <v>20</v>
      </c>
      <c r="D47" s="1" t="s">
        <v>42</v>
      </c>
      <c r="E47" s="2">
        <v>1</v>
      </c>
      <c r="F47">
        <v>11</v>
      </c>
      <c r="G47">
        <v>11</v>
      </c>
      <c r="H47">
        <v>65</v>
      </c>
      <c r="I47" s="6">
        <v>30</v>
      </c>
      <c r="J47" s="7">
        <f t="shared" si="7"/>
        <v>50</v>
      </c>
      <c r="K47" s="8">
        <f t="shared" si="8"/>
        <v>90.9090909090909</v>
      </c>
      <c r="L47" s="8">
        <f t="shared" si="9"/>
        <v>7.15</v>
      </c>
      <c r="M47" s="4">
        <f t="shared" si="10"/>
        <v>1</v>
      </c>
    </row>
    <row r="48" spans="1:13" ht="11.25" customHeight="1">
      <c r="A48" t="s">
        <v>95</v>
      </c>
      <c r="B48">
        <v>800</v>
      </c>
      <c r="C48">
        <v>20</v>
      </c>
      <c r="D48" s="1" t="s">
        <v>41</v>
      </c>
      <c r="E48" s="2">
        <v>1</v>
      </c>
      <c r="F48">
        <v>15</v>
      </c>
      <c r="G48">
        <v>10</v>
      </c>
      <c r="H48">
        <v>55</v>
      </c>
      <c r="I48">
        <v>0</v>
      </c>
      <c r="J48" s="7">
        <f t="shared" si="7"/>
        <v>40</v>
      </c>
      <c r="K48" s="8">
        <f t="shared" si="8"/>
        <v>80</v>
      </c>
      <c r="L48" s="8">
        <f t="shared" si="9"/>
        <v>5.5</v>
      </c>
      <c r="M48" s="4">
        <f t="shared" si="10"/>
        <v>0.6666666666666666</v>
      </c>
    </row>
    <row r="49" spans="1:13" ht="11.25" customHeight="1">
      <c r="A49" t="s">
        <v>96</v>
      </c>
      <c r="B49">
        <v>810</v>
      </c>
      <c r="C49">
        <v>18</v>
      </c>
      <c r="D49" s="1" t="s">
        <v>41</v>
      </c>
      <c r="E49" s="2">
        <v>1</v>
      </c>
      <c r="F49">
        <v>15</v>
      </c>
      <c r="G49">
        <v>10</v>
      </c>
      <c r="H49">
        <v>60</v>
      </c>
      <c r="I49">
        <v>0</v>
      </c>
      <c r="J49" s="7">
        <f t="shared" si="7"/>
        <v>45</v>
      </c>
      <c r="K49" s="8">
        <f t="shared" si="8"/>
        <v>81</v>
      </c>
      <c r="L49" s="8">
        <f t="shared" si="9"/>
        <v>6</v>
      </c>
      <c r="M49" s="4">
        <f t="shared" si="10"/>
        <v>0.6666666666666666</v>
      </c>
    </row>
    <row r="50" spans="1:13" ht="11.25" customHeight="1">
      <c r="A50" t="s">
        <v>97</v>
      </c>
      <c r="B50">
        <v>4500</v>
      </c>
      <c r="C50">
        <v>30</v>
      </c>
      <c r="D50" s="1" t="s">
        <v>94</v>
      </c>
      <c r="E50" s="2">
        <v>1</v>
      </c>
      <c r="F50" s="6">
        <v>10</v>
      </c>
      <c r="G50">
        <v>10</v>
      </c>
      <c r="H50">
        <v>75</v>
      </c>
      <c r="I50">
        <v>5</v>
      </c>
      <c r="J50" s="7">
        <f t="shared" si="7"/>
        <v>150</v>
      </c>
      <c r="K50" s="8">
        <f t="shared" si="8"/>
        <v>450</v>
      </c>
      <c r="L50" s="8">
        <f t="shared" si="9"/>
        <v>7.5</v>
      </c>
      <c r="M50" s="4">
        <f t="shared" si="10"/>
        <v>1</v>
      </c>
    </row>
    <row r="51" spans="1:13" ht="11.25" customHeight="1">
      <c r="A51" t="s">
        <v>98</v>
      </c>
      <c r="B51">
        <v>2100</v>
      </c>
      <c r="C51">
        <v>15</v>
      </c>
      <c r="D51" s="1" t="s">
        <v>42</v>
      </c>
      <c r="E51" s="2">
        <v>1</v>
      </c>
      <c r="F51">
        <v>13</v>
      </c>
      <c r="G51">
        <v>11</v>
      </c>
      <c r="H51">
        <v>65</v>
      </c>
      <c r="I51">
        <v>5</v>
      </c>
      <c r="J51" s="7">
        <f t="shared" si="7"/>
        <v>140</v>
      </c>
      <c r="K51" s="8">
        <f t="shared" si="8"/>
        <v>190.9090909090909</v>
      </c>
      <c r="L51" s="8">
        <f t="shared" si="9"/>
        <v>7.15</v>
      </c>
      <c r="M51" s="4">
        <f t="shared" si="10"/>
        <v>0.8461538461538461</v>
      </c>
    </row>
    <row r="52" spans="1:13" ht="11.25" customHeight="1">
      <c r="A52" t="s">
        <v>99</v>
      </c>
      <c r="B52">
        <v>2000</v>
      </c>
      <c r="C52">
        <v>20</v>
      </c>
      <c r="D52" s="1" t="s">
        <v>42</v>
      </c>
      <c r="E52" s="2">
        <v>1</v>
      </c>
      <c r="F52">
        <v>13</v>
      </c>
      <c r="G52">
        <v>11</v>
      </c>
      <c r="H52" s="6">
        <v>80</v>
      </c>
      <c r="I52">
        <v>5</v>
      </c>
      <c r="J52" s="7">
        <f t="shared" si="7"/>
        <v>100</v>
      </c>
      <c r="K52" s="8">
        <f t="shared" si="8"/>
        <v>181.8181818181818</v>
      </c>
      <c r="L52" s="8">
        <f t="shared" si="9"/>
        <v>8.8</v>
      </c>
      <c r="M52" s="4">
        <f t="shared" si="10"/>
        <v>0.8461538461538461</v>
      </c>
    </row>
    <row r="53" spans="1:13" ht="11.25" customHeight="1">
      <c r="A53" t="s">
        <v>100</v>
      </c>
      <c r="B53">
        <v>2250</v>
      </c>
      <c r="C53">
        <v>30</v>
      </c>
      <c r="D53" s="1" t="s">
        <v>43</v>
      </c>
      <c r="E53" s="2">
        <v>1</v>
      </c>
      <c r="F53">
        <v>16</v>
      </c>
      <c r="G53">
        <v>10</v>
      </c>
      <c r="H53">
        <v>65</v>
      </c>
      <c r="I53">
        <v>0</v>
      </c>
      <c r="J53" s="7">
        <f t="shared" si="7"/>
        <v>75</v>
      </c>
      <c r="K53" s="8">
        <f t="shared" si="8"/>
        <v>225</v>
      </c>
      <c r="L53" s="8">
        <f t="shared" si="9"/>
        <v>6.5</v>
      </c>
      <c r="M53" s="4">
        <f t="shared" si="10"/>
        <v>0.625</v>
      </c>
    </row>
    <row r="54" spans="1:13" ht="11.25" customHeight="1">
      <c r="A54" t="s">
        <v>101</v>
      </c>
      <c r="B54">
        <v>900</v>
      </c>
      <c r="C54">
        <v>20</v>
      </c>
      <c r="D54" s="1" t="s">
        <v>68</v>
      </c>
      <c r="E54" s="2">
        <v>1</v>
      </c>
      <c r="F54">
        <v>18</v>
      </c>
      <c r="G54">
        <v>18</v>
      </c>
      <c r="H54">
        <v>55</v>
      </c>
      <c r="I54">
        <v>0</v>
      </c>
      <c r="J54" s="7">
        <f t="shared" si="7"/>
        <v>45</v>
      </c>
      <c r="K54" s="8">
        <f t="shared" si="8"/>
        <v>50</v>
      </c>
      <c r="L54" s="8">
        <f t="shared" si="9"/>
        <v>9.9</v>
      </c>
      <c r="M54" s="4">
        <f t="shared" si="10"/>
        <v>1</v>
      </c>
    </row>
    <row r="55" spans="1:13" ht="11.25" customHeight="1">
      <c r="A55" t="s">
        <v>102</v>
      </c>
      <c r="C55">
        <v>25</v>
      </c>
      <c r="D55" s="1" t="s">
        <v>94</v>
      </c>
      <c r="E55" s="2">
        <v>1</v>
      </c>
      <c r="F55">
        <v>18</v>
      </c>
      <c r="G55">
        <v>18</v>
      </c>
      <c r="H55">
        <v>85</v>
      </c>
      <c r="I55">
        <v>0</v>
      </c>
      <c r="J55" s="7"/>
      <c r="L55" s="8">
        <f t="shared" si="9"/>
        <v>15.3</v>
      </c>
      <c r="M55" s="4">
        <f t="shared" si="10"/>
        <v>1</v>
      </c>
    </row>
    <row r="56" spans="1:13" ht="11.25" customHeight="1">
      <c r="A56" t="s">
        <v>103</v>
      </c>
      <c r="C56">
        <v>25</v>
      </c>
      <c r="D56" s="1" t="s">
        <v>45</v>
      </c>
      <c r="E56" s="2">
        <v>1</v>
      </c>
      <c r="F56">
        <v>13</v>
      </c>
      <c r="G56" s="6">
        <v>22</v>
      </c>
      <c r="H56">
        <v>75</v>
      </c>
      <c r="I56">
        <v>0</v>
      </c>
      <c r="J56" s="7"/>
      <c r="L56" s="12">
        <f t="shared" si="9"/>
        <v>16.5</v>
      </c>
      <c r="M56" s="5">
        <f t="shared" si="10"/>
        <v>1.6923076923076923</v>
      </c>
    </row>
    <row r="57" spans="1:13" ht="11.25" customHeight="1">
      <c r="A57" t="s">
        <v>104</v>
      </c>
      <c r="C57">
        <v>40</v>
      </c>
      <c r="D57" s="1" t="s">
        <v>41</v>
      </c>
      <c r="E57" s="2">
        <v>1</v>
      </c>
      <c r="F57" s="6">
        <v>10</v>
      </c>
      <c r="G57">
        <v>4</v>
      </c>
      <c r="H57">
        <v>60</v>
      </c>
      <c r="I57">
        <v>0</v>
      </c>
      <c r="J57" s="7"/>
      <c r="L57" s="8">
        <f t="shared" si="9"/>
        <v>2.4</v>
      </c>
      <c r="M57" s="4">
        <f t="shared" si="10"/>
        <v>0.4</v>
      </c>
    </row>
    <row r="58" spans="6:10" ht="11.25" customHeight="1">
      <c r="F58" s="6"/>
      <c r="J58" s="7"/>
    </row>
    <row r="59" spans="1:13" ht="11.25" customHeight="1">
      <c r="A59" s="38" t="s">
        <v>108</v>
      </c>
      <c r="B59" s="39" t="s">
        <v>8</v>
      </c>
      <c r="C59" s="39" t="s">
        <v>9</v>
      </c>
      <c r="D59" s="40" t="s">
        <v>17</v>
      </c>
      <c r="E59" s="40" t="s">
        <v>10</v>
      </c>
      <c r="F59" s="39" t="s">
        <v>11</v>
      </c>
      <c r="G59" s="39" t="s">
        <v>12</v>
      </c>
      <c r="H59" s="39" t="s">
        <v>13</v>
      </c>
      <c r="I59" s="39" t="s">
        <v>14</v>
      </c>
      <c r="J59" s="39" t="s">
        <v>24</v>
      </c>
      <c r="K59" s="41" t="s">
        <v>25</v>
      </c>
      <c r="L59" s="41" t="s">
        <v>86</v>
      </c>
      <c r="M59" s="42" t="s">
        <v>26</v>
      </c>
    </row>
    <row r="60" spans="1:13" ht="11.25" customHeight="1">
      <c r="A60" t="s">
        <v>109</v>
      </c>
      <c r="B60" s="6">
        <v>540</v>
      </c>
      <c r="C60" s="6">
        <v>45</v>
      </c>
      <c r="D60" s="1" t="s">
        <v>68</v>
      </c>
      <c r="E60" s="2">
        <v>2</v>
      </c>
      <c r="F60">
        <v>5</v>
      </c>
      <c r="G60">
        <v>6</v>
      </c>
      <c r="H60" s="6">
        <v>85</v>
      </c>
      <c r="I60">
        <v>0</v>
      </c>
      <c r="J60" s="6">
        <f aca="true" t="shared" si="11" ref="J60:J71">B60/C60</f>
        <v>12</v>
      </c>
      <c r="K60" s="8">
        <f aca="true" t="shared" si="12" ref="K60:K71">B60/G60</f>
        <v>90</v>
      </c>
      <c r="L60" s="8">
        <f aca="true" t="shared" si="13" ref="L60:L71">G60*H60*0.01</f>
        <v>5.1000000000000005</v>
      </c>
      <c r="M60" s="4">
        <f aca="true" t="shared" si="14" ref="M60:M71">G60/F60</f>
        <v>1.2</v>
      </c>
    </row>
    <row r="61" spans="1:13" ht="11.25" customHeight="1">
      <c r="A61" t="s">
        <v>110</v>
      </c>
      <c r="B61">
        <v>720</v>
      </c>
      <c r="C61">
        <v>30</v>
      </c>
      <c r="D61" s="1" t="s">
        <v>41</v>
      </c>
      <c r="E61" s="2">
        <v>2</v>
      </c>
      <c r="F61">
        <v>9</v>
      </c>
      <c r="G61">
        <v>9</v>
      </c>
      <c r="H61">
        <v>70</v>
      </c>
      <c r="I61">
        <v>0</v>
      </c>
      <c r="J61" s="7">
        <f t="shared" si="11"/>
        <v>24</v>
      </c>
      <c r="K61" s="12">
        <f t="shared" si="12"/>
        <v>80</v>
      </c>
      <c r="L61" s="8">
        <f t="shared" si="13"/>
        <v>6.3</v>
      </c>
      <c r="M61" s="4">
        <f t="shared" si="14"/>
        <v>1</v>
      </c>
    </row>
    <row r="62" spans="1:13" ht="11.25" customHeight="1">
      <c r="A62" t="s">
        <v>111</v>
      </c>
      <c r="B62">
        <v>1600</v>
      </c>
      <c r="C62">
        <v>20</v>
      </c>
      <c r="D62" s="1" t="s">
        <v>44</v>
      </c>
      <c r="E62" s="2">
        <v>2</v>
      </c>
      <c r="F62">
        <v>6</v>
      </c>
      <c r="G62">
        <v>13</v>
      </c>
      <c r="H62">
        <v>75</v>
      </c>
      <c r="I62">
        <v>0</v>
      </c>
      <c r="J62" s="7">
        <f t="shared" si="11"/>
        <v>80</v>
      </c>
      <c r="K62" s="8">
        <f t="shared" si="12"/>
        <v>123.07692307692308</v>
      </c>
      <c r="L62" s="8">
        <f t="shared" si="13"/>
        <v>9.75</v>
      </c>
      <c r="M62" s="4">
        <f t="shared" si="14"/>
        <v>2.1666666666666665</v>
      </c>
    </row>
    <row r="63" spans="1:13" ht="11.25" customHeight="1">
      <c r="A63" t="s">
        <v>112</v>
      </c>
      <c r="B63">
        <v>1760</v>
      </c>
      <c r="C63">
        <v>22</v>
      </c>
      <c r="D63" s="1" t="s">
        <v>41</v>
      </c>
      <c r="E63" s="2">
        <v>2</v>
      </c>
      <c r="F63" s="6">
        <v>3</v>
      </c>
      <c r="G63">
        <v>5</v>
      </c>
      <c r="H63" s="6">
        <v>85</v>
      </c>
      <c r="I63">
        <v>10</v>
      </c>
      <c r="J63" s="7">
        <f t="shared" si="11"/>
        <v>80</v>
      </c>
      <c r="K63" s="8">
        <f t="shared" si="12"/>
        <v>352</v>
      </c>
      <c r="L63" s="8">
        <f t="shared" si="13"/>
        <v>4.25</v>
      </c>
      <c r="M63" s="4">
        <f t="shared" si="14"/>
        <v>1.6666666666666667</v>
      </c>
    </row>
    <row r="64" spans="1:13" ht="11.25" customHeight="1">
      <c r="A64" t="s">
        <v>113</v>
      </c>
      <c r="B64">
        <v>1400</v>
      </c>
      <c r="C64">
        <v>20</v>
      </c>
      <c r="D64" s="1" t="s">
        <v>42</v>
      </c>
      <c r="E64" s="2">
        <v>2</v>
      </c>
      <c r="F64">
        <v>7</v>
      </c>
      <c r="G64">
        <v>9</v>
      </c>
      <c r="H64">
        <v>75</v>
      </c>
      <c r="I64" s="6">
        <v>30</v>
      </c>
      <c r="J64" s="7">
        <f t="shared" si="11"/>
        <v>70</v>
      </c>
      <c r="K64" s="8">
        <f t="shared" si="12"/>
        <v>155.55555555555554</v>
      </c>
      <c r="L64" s="8">
        <f t="shared" si="13"/>
        <v>6.75</v>
      </c>
      <c r="M64" s="4">
        <f t="shared" si="14"/>
        <v>1.2857142857142858</v>
      </c>
    </row>
    <row r="65" spans="1:13" ht="11.25" customHeight="1">
      <c r="A65" t="s">
        <v>114</v>
      </c>
      <c r="B65">
        <v>2000</v>
      </c>
      <c r="C65">
        <v>20</v>
      </c>
      <c r="D65" s="1" t="s">
        <v>41</v>
      </c>
      <c r="E65" s="2" t="s">
        <v>121</v>
      </c>
      <c r="F65">
        <v>10</v>
      </c>
      <c r="G65">
        <v>5</v>
      </c>
      <c r="H65">
        <v>65</v>
      </c>
      <c r="I65">
        <v>0</v>
      </c>
      <c r="J65" s="7">
        <f t="shared" si="11"/>
        <v>100</v>
      </c>
      <c r="K65" s="8">
        <f t="shared" si="12"/>
        <v>400</v>
      </c>
      <c r="L65" s="8">
        <f t="shared" si="13"/>
        <v>3.25</v>
      </c>
      <c r="M65" s="4">
        <f t="shared" si="14"/>
        <v>0.5</v>
      </c>
    </row>
    <row r="66" spans="1:13" ht="11.25" customHeight="1">
      <c r="A66" t="s">
        <v>115</v>
      </c>
      <c r="B66">
        <v>7500</v>
      </c>
      <c r="C66">
        <v>30</v>
      </c>
      <c r="D66" s="1" t="s">
        <v>43</v>
      </c>
      <c r="E66" s="2">
        <v>2</v>
      </c>
      <c r="F66">
        <v>12</v>
      </c>
      <c r="G66">
        <v>10</v>
      </c>
      <c r="H66">
        <v>70</v>
      </c>
      <c r="I66">
        <v>0</v>
      </c>
      <c r="J66" s="7">
        <f t="shared" si="11"/>
        <v>250</v>
      </c>
      <c r="K66" s="8">
        <f t="shared" si="12"/>
        <v>750</v>
      </c>
      <c r="L66" s="8">
        <f t="shared" si="13"/>
        <v>7</v>
      </c>
      <c r="M66" s="4">
        <f t="shared" si="14"/>
        <v>0.8333333333333334</v>
      </c>
    </row>
    <row r="67" spans="1:13" ht="11.25" customHeight="1">
      <c r="A67" t="s">
        <v>116</v>
      </c>
      <c r="C67">
        <v>25</v>
      </c>
      <c r="D67" s="10" t="s">
        <v>83</v>
      </c>
      <c r="E67" s="2">
        <v>2</v>
      </c>
      <c r="F67">
        <v>7</v>
      </c>
      <c r="G67" s="6">
        <v>20</v>
      </c>
      <c r="H67">
        <v>80</v>
      </c>
      <c r="I67">
        <v>0</v>
      </c>
      <c r="J67" s="7"/>
      <c r="L67" s="12">
        <f t="shared" si="13"/>
        <v>16</v>
      </c>
      <c r="M67" s="17">
        <f t="shared" si="14"/>
        <v>2.857142857142857</v>
      </c>
    </row>
    <row r="68" spans="1:13" ht="11.25" customHeight="1">
      <c r="A68" t="s">
        <v>117</v>
      </c>
      <c r="C68">
        <v>40</v>
      </c>
      <c r="D68" s="1" t="s">
        <v>41</v>
      </c>
      <c r="E68" s="2">
        <v>2</v>
      </c>
      <c r="F68">
        <v>5</v>
      </c>
      <c r="G68">
        <v>4</v>
      </c>
      <c r="H68">
        <v>65</v>
      </c>
      <c r="I68">
        <v>0</v>
      </c>
      <c r="J68" s="7"/>
      <c r="L68" s="8">
        <f t="shared" si="13"/>
        <v>2.6</v>
      </c>
      <c r="M68" s="4">
        <f t="shared" si="14"/>
        <v>0.8</v>
      </c>
    </row>
    <row r="69" spans="1:13" ht="11.25" customHeight="1">
      <c r="A69" t="s">
        <v>118</v>
      </c>
      <c r="C69">
        <v>5</v>
      </c>
      <c r="D69" s="1" t="s">
        <v>68</v>
      </c>
      <c r="E69" s="2" t="s">
        <v>18</v>
      </c>
      <c r="F69">
        <v>20</v>
      </c>
      <c r="G69">
        <v>8</v>
      </c>
      <c r="H69">
        <v>70</v>
      </c>
      <c r="I69">
        <v>0</v>
      </c>
      <c r="J69" s="7"/>
      <c r="L69" s="8">
        <f t="shared" si="13"/>
        <v>5.6000000000000005</v>
      </c>
      <c r="M69" s="4">
        <f t="shared" si="14"/>
        <v>0.4</v>
      </c>
    </row>
    <row r="70" spans="1:13" ht="11.25" customHeight="1">
      <c r="A70" t="s">
        <v>119</v>
      </c>
      <c r="C70">
        <v>5</v>
      </c>
      <c r="D70" s="1" t="s">
        <v>68</v>
      </c>
      <c r="E70" s="44" t="s">
        <v>122</v>
      </c>
      <c r="F70">
        <v>20</v>
      </c>
      <c r="G70">
        <v>13</v>
      </c>
      <c r="H70">
        <v>60</v>
      </c>
      <c r="I70">
        <v>0</v>
      </c>
      <c r="J70" s="7"/>
      <c r="L70" s="8">
        <f t="shared" si="13"/>
        <v>7.8</v>
      </c>
      <c r="M70" s="4">
        <f t="shared" si="14"/>
        <v>0.65</v>
      </c>
    </row>
    <row r="71" spans="1:13" ht="11.25" customHeight="1">
      <c r="A71" t="s">
        <v>120</v>
      </c>
      <c r="C71">
        <v>5</v>
      </c>
      <c r="D71" s="1" t="s">
        <v>68</v>
      </c>
      <c r="E71" s="2" t="s">
        <v>18</v>
      </c>
      <c r="F71">
        <v>20</v>
      </c>
      <c r="G71">
        <v>12</v>
      </c>
      <c r="H71">
        <v>65</v>
      </c>
      <c r="I71">
        <v>10</v>
      </c>
      <c r="J71" s="7"/>
      <c r="L71" s="8">
        <f t="shared" si="13"/>
        <v>7.8</v>
      </c>
      <c r="M71" s="4">
        <f t="shared" si="14"/>
        <v>0.6</v>
      </c>
    </row>
    <row r="72" ht="11.25" customHeight="1">
      <c r="J72" s="7"/>
    </row>
    <row r="73" spans="1:13" ht="11.25" customHeight="1">
      <c r="A73" s="20" t="s">
        <v>123</v>
      </c>
      <c r="B73" s="21" t="s">
        <v>8</v>
      </c>
      <c r="C73" s="21" t="s">
        <v>9</v>
      </c>
      <c r="D73" s="22" t="s">
        <v>17</v>
      </c>
      <c r="E73" s="22" t="s">
        <v>10</v>
      </c>
      <c r="F73" s="21" t="s">
        <v>11</v>
      </c>
      <c r="G73" s="21" t="s">
        <v>12</v>
      </c>
      <c r="H73" s="21" t="s">
        <v>13</v>
      </c>
      <c r="I73" s="21" t="s">
        <v>14</v>
      </c>
      <c r="J73" s="23" t="s">
        <v>24</v>
      </c>
      <c r="K73" s="24" t="s">
        <v>25</v>
      </c>
      <c r="L73" s="24" t="s">
        <v>86</v>
      </c>
      <c r="M73" s="25" t="s">
        <v>26</v>
      </c>
    </row>
    <row r="74" spans="1:13" ht="11.25" customHeight="1">
      <c r="A74" t="s">
        <v>0</v>
      </c>
      <c r="B74" s="6">
        <v>560</v>
      </c>
      <c r="C74" s="6">
        <v>40</v>
      </c>
      <c r="D74" s="1" t="s">
        <v>15</v>
      </c>
      <c r="E74" s="2" t="s">
        <v>16</v>
      </c>
      <c r="F74" s="6">
        <v>4</v>
      </c>
      <c r="G74">
        <v>5</v>
      </c>
      <c r="H74" s="6">
        <v>90</v>
      </c>
      <c r="I74">
        <v>0</v>
      </c>
      <c r="J74" s="6">
        <f>B74/C74</f>
        <v>14</v>
      </c>
      <c r="K74" s="8">
        <f>B74/G74</f>
        <v>112</v>
      </c>
      <c r="L74" s="8">
        <f>G74*H74*0.01</f>
        <v>4.5</v>
      </c>
      <c r="M74" s="4">
        <f>G74/F74</f>
        <v>1.25</v>
      </c>
    </row>
    <row r="75" spans="1:13" ht="11.25" customHeight="1">
      <c r="A75" t="s">
        <v>1</v>
      </c>
      <c r="B75">
        <v>700</v>
      </c>
      <c r="C75">
        <v>35</v>
      </c>
      <c r="D75" s="1" t="s">
        <v>19</v>
      </c>
      <c r="E75" s="2" t="s">
        <v>16</v>
      </c>
      <c r="F75">
        <v>6</v>
      </c>
      <c r="G75">
        <v>8</v>
      </c>
      <c r="H75">
        <v>80</v>
      </c>
      <c r="I75">
        <v>5</v>
      </c>
      <c r="J75" s="7">
        <f aca="true" t="shared" si="15" ref="J75:J80">B75/C75</f>
        <v>20</v>
      </c>
      <c r="K75" s="12">
        <f aca="true" t="shared" si="16" ref="K75:K80">B75/G75</f>
        <v>87.5</v>
      </c>
      <c r="L75" s="8">
        <f aca="true" t="shared" si="17" ref="L75:L80">G75*H75*0.01</f>
        <v>6.4</v>
      </c>
      <c r="M75" s="4">
        <f aca="true" t="shared" si="18" ref="M75:M80">G75/F75</f>
        <v>1.3333333333333333</v>
      </c>
    </row>
    <row r="76" spans="1:13" ht="11.25" customHeight="1">
      <c r="A76" t="s">
        <v>2</v>
      </c>
      <c r="B76">
        <v>1200</v>
      </c>
      <c r="C76">
        <v>30</v>
      </c>
      <c r="D76" s="1" t="s">
        <v>20</v>
      </c>
      <c r="E76" s="2" t="s">
        <v>16</v>
      </c>
      <c r="F76">
        <v>10</v>
      </c>
      <c r="G76">
        <v>10</v>
      </c>
      <c r="H76">
        <v>85</v>
      </c>
      <c r="I76">
        <v>0</v>
      </c>
      <c r="J76" s="7">
        <f t="shared" si="15"/>
        <v>40</v>
      </c>
      <c r="K76" s="8">
        <f t="shared" si="16"/>
        <v>120</v>
      </c>
      <c r="L76" s="8">
        <f t="shared" si="17"/>
        <v>8.5</v>
      </c>
      <c r="M76" s="4">
        <f t="shared" si="18"/>
        <v>1</v>
      </c>
    </row>
    <row r="77" spans="1:13" ht="11.25" customHeight="1">
      <c r="A77" t="s">
        <v>3</v>
      </c>
      <c r="B77">
        <v>2500</v>
      </c>
      <c r="C77">
        <v>5</v>
      </c>
      <c r="D77" s="1" t="s">
        <v>21</v>
      </c>
      <c r="E77" s="11" t="s">
        <v>126</v>
      </c>
      <c r="F77">
        <v>20</v>
      </c>
      <c r="G77">
        <v>12</v>
      </c>
      <c r="H77">
        <v>60</v>
      </c>
      <c r="I77">
        <v>0</v>
      </c>
      <c r="J77" s="7">
        <f t="shared" si="15"/>
        <v>500</v>
      </c>
      <c r="K77" s="8">
        <f t="shared" si="16"/>
        <v>208.33333333333334</v>
      </c>
      <c r="L77" s="8">
        <f t="shared" si="17"/>
        <v>7.2</v>
      </c>
      <c r="M77" s="4">
        <f t="shared" si="18"/>
        <v>0.6</v>
      </c>
    </row>
    <row r="78" spans="1:13" ht="11.25" customHeight="1">
      <c r="A78" t="s">
        <v>4</v>
      </c>
      <c r="B78">
        <v>6000</v>
      </c>
      <c r="C78">
        <v>20</v>
      </c>
      <c r="D78" s="1" t="s">
        <v>22</v>
      </c>
      <c r="E78" s="2" t="s">
        <v>16</v>
      </c>
      <c r="F78">
        <v>12</v>
      </c>
      <c r="G78">
        <v>13</v>
      </c>
      <c r="H78">
        <v>80</v>
      </c>
      <c r="I78">
        <v>0</v>
      </c>
      <c r="J78" s="7">
        <f t="shared" si="15"/>
        <v>300</v>
      </c>
      <c r="K78" s="8">
        <f t="shared" si="16"/>
        <v>461.53846153846155</v>
      </c>
      <c r="L78" s="8">
        <f t="shared" si="17"/>
        <v>10.4</v>
      </c>
      <c r="M78" s="4">
        <f t="shared" si="18"/>
        <v>1.0833333333333333</v>
      </c>
    </row>
    <row r="79" spans="1:13" ht="11.25" customHeight="1">
      <c r="A79" t="s">
        <v>5</v>
      </c>
      <c r="C79">
        <v>20</v>
      </c>
      <c r="E79" s="2" t="s">
        <v>16</v>
      </c>
      <c r="F79">
        <v>11</v>
      </c>
      <c r="G79">
        <v>14</v>
      </c>
      <c r="H79">
        <v>85</v>
      </c>
      <c r="I79">
        <v>5</v>
      </c>
      <c r="J79" s="7"/>
      <c r="L79" s="8">
        <f t="shared" si="17"/>
        <v>11.9</v>
      </c>
      <c r="M79" s="4">
        <f t="shared" si="18"/>
        <v>1.2727272727272727</v>
      </c>
    </row>
    <row r="80" spans="1:13" ht="11.25" customHeight="1">
      <c r="A80" t="s">
        <v>6</v>
      </c>
      <c r="C80">
        <v>25</v>
      </c>
      <c r="D80" s="10" t="s">
        <v>83</v>
      </c>
      <c r="E80" s="2" t="s">
        <v>16</v>
      </c>
      <c r="F80">
        <v>13</v>
      </c>
      <c r="G80" s="6">
        <v>18</v>
      </c>
      <c r="H80" s="6">
        <v>90</v>
      </c>
      <c r="I80" s="6">
        <v>10</v>
      </c>
      <c r="J80" s="7"/>
      <c r="L80" s="12">
        <f t="shared" si="17"/>
        <v>16.2</v>
      </c>
      <c r="M80" s="5">
        <f t="shared" si="18"/>
        <v>1.3846153846153846</v>
      </c>
    </row>
    <row r="81" spans="4:13" ht="11.25" customHeight="1">
      <c r="D81" s="10"/>
      <c r="G81" s="6"/>
      <c r="H81" s="6"/>
      <c r="I81" s="6"/>
      <c r="J81" s="7"/>
      <c r="L81" s="12"/>
      <c r="M81" s="5"/>
    </row>
    <row r="82" spans="1:13" ht="11.25" customHeight="1">
      <c r="A82" s="26" t="s">
        <v>124</v>
      </c>
      <c r="B82" s="27" t="s">
        <v>8</v>
      </c>
      <c r="C82" s="27" t="s">
        <v>9</v>
      </c>
      <c r="D82" s="28" t="s">
        <v>17</v>
      </c>
      <c r="E82" s="28" t="s">
        <v>10</v>
      </c>
      <c r="F82" s="27" t="s">
        <v>11</v>
      </c>
      <c r="G82" s="27" t="s">
        <v>12</v>
      </c>
      <c r="H82" s="27" t="s">
        <v>13</v>
      </c>
      <c r="I82" s="27" t="s">
        <v>14</v>
      </c>
      <c r="J82" s="29" t="s">
        <v>24</v>
      </c>
      <c r="K82" s="30" t="s">
        <v>25</v>
      </c>
      <c r="L82" s="30" t="s">
        <v>86</v>
      </c>
      <c r="M82" s="31" t="s">
        <v>26</v>
      </c>
    </row>
    <row r="83" spans="1:13" ht="11.25" customHeight="1">
      <c r="A83" t="s">
        <v>27</v>
      </c>
      <c r="B83" s="6">
        <v>630</v>
      </c>
      <c r="C83" s="6">
        <v>35</v>
      </c>
      <c r="D83" s="1" t="s">
        <v>15</v>
      </c>
      <c r="E83" s="2" t="s">
        <v>16</v>
      </c>
      <c r="F83" s="6">
        <v>6</v>
      </c>
      <c r="G83">
        <v>4</v>
      </c>
      <c r="H83" s="6">
        <v>95</v>
      </c>
      <c r="I83">
        <v>5</v>
      </c>
      <c r="J83" s="6">
        <f>B83/C83</f>
        <v>18</v>
      </c>
      <c r="K83" s="8">
        <f>B83/G83</f>
        <v>157.5</v>
      </c>
      <c r="L83" s="8">
        <f>G83*H83*0.01</f>
        <v>3.8000000000000003</v>
      </c>
      <c r="M83" s="4">
        <f>G83/F83</f>
        <v>0.6666666666666666</v>
      </c>
    </row>
    <row r="84" spans="1:13" ht="11.25" customHeight="1">
      <c r="A84" t="s">
        <v>28</v>
      </c>
      <c r="B84">
        <v>900</v>
      </c>
      <c r="C84">
        <v>30</v>
      </c>
      <c r="D84" s="1" t="s">
        <v>19</v>
      </c>
      <c r="E84" s="2" t="s">
        <v>16</v>
      </c>
      <c r="F84">
        <v>8</v>
      </c>
      <c r="G84">
        <v>6</v>
      </c>
      <c r="H84">
        <v>90</v>
      </c>
      <c r="I84">
        <v>8</v>
      </c>
      <c r="J84" s="7">
        <f aca="true" t="shared" si="19" ref="J84:J89">B84/C84</f>
        <v>30</v>
      </c>
      <c r="K84" s="12">
        <f aca="true" t="shared" si="20" ref="K84:K89">B84/G84</f>
        <v>150</v>
      </c>
      <c r="L84" s="8">
        <f aca="true" t="shared" si="21" ref="L84:L89">G84*H84*0.01</f>
        <v>5.4</v>
      </c>
      <c r="M84" s="4">
        <f aca="true" t="shared" si="22" ref="M84:M89">G84/F84</f>
        <v>0.75</v>
      </c>
    </row>
    <row r="85" spans="1:13" ht="11.25" customHeight="1">
      <c r="A85" t="s">
        <v>30</v>
      </c>
      <c r="B85">
        <v>2500</v>
      </c>
      <c r="C85">
        <v>25</v>
      </c>
      <c r="D85" s="1" t="s">
        <v>20</v>
      </c>
      <c r="E85" s="2" t="s">
        <v>16</v>
      </c>
      <c r="F85">
        <v>12</v>
      </c>
      <c r="G85">
        <v>8</v>
      </c>
      <c r="H85">
        <v>85</v>
      </c>
      <c r="I85">
        <v>10</v>
      </c>
      <c r="J85" s="7">
        <f t="shared" si="19"/>
        <v>100</v>
      </c>
      <c r="K85" s="8">
        <f t="shared" si="20"/>
        <v>312.5</v>
      </c>
      <c r="L85" s="8">
        <f t="shared" si="21"/>
        <v>6.8</v>
      </c>
      <c r="M85" s="4">
        <f t="shared" si="22"/>
        <v>0.6666666666666666</v>
      </c>
    </row>
    <row r="86" spans="1:13" ht="11.25" customHeight="1">
      <c r="A86" t="s">
        <v>31</v>
      </c>
      <c r="B86">
        <v>3000</v>
      </c>
      <c r="C86">
        <v>5</v>
      </c>
      <c r="D86" s="1" t="s">
        <v>21</v>
      </c>
      <c r="E86" s="11" t="s">
        <v>126</v>
      </c>
      <c r="F86">
        <v>20</v>
      </c>
      <c r="G86">
        <v>10</v>
      </c>
      <c r="H86">
        <v>75</v>
      </c>
      <c r="I86">
        <v>5</v>
      </c>
      <c r="J86" s="7">
        <f t="shared" si="19"/>
        <v>600</v>
      </c>
      <c r="K86" s="8">
        <f t="shared" si="20"/>
        <v>300</v>
      </c>
      <c r="L86" s="8">
        <f t="shared" si="21"/>
        <v>7.5</v>
      </c>
      <c r="M86" s="4">
        <f t="shared" si="22"/>
        <v>0.5</v>
      </c>
    </row>
    <row r="87" spans="1:13" ht="11.25" customHeight="1">
      <c r="A87" t="s">
        <v>29</v>
      </c>
      <c r="B87">
        <v>8000</v>
      </c>
      <c r="C87">
        <v>20</v>
      </c>
      <c r="D87" s="1" t="s">
        <v>22</v>
      </c>
      <c r="E87" s="2" t="s">
        <v>16</v>
      </c>
      <c r="F87">
        <v>15</v>
      </c>
      <c r="G87">
        <v>12</v>
      </c>
      <c r="H87">
        <v>85</v>
      </c>
      <c r="I87">
        <v>15</v>
      </c>
      <c r="J87" s="7">
        <f t="shared" si="19"/>
        <v>400</v>
      </c>
      <c r="K87" s="8">
        <f t="shared" si="20"/>
        <v>666.6666666666666</v>
      </c>
      <c r="L87" s="8">
        <f t="shared" si="21"/>
        <v>10.200000000000001</v>
      </c>
      <c r="M87" s="4">
        <f t="shared" si="22"/>
        <v>0.8</v>
      </c>
    </row>
    <row r="88" spans="1:13" ht="11.25" customHeight="1">
      <c r="A88" t="s">
        <v>32</v>
      </c>
      <c r="C88">
        <v>20</v>
      </c>
      <c r="D88" s="1" t="s">
        <v>23</v>
      </c>
      <c r="E88" s="2" t="s">
        <v>16</v>
      </c>
      <c r="F88">
        <v>14</v>
      </c>
      <c r="G88">
        <v>15</v>
      </c>
      <c r="H88">
        <v>90</v>
      </c>
      <c r="I88">
        <v>5</v>
      </c>
      <c r="J88" s="7"/>
      <c r="L88" s="8">
        <f t="shared" si="21"/>
        <v>13.5</v>
      </c>
      <c r="M88" s="5">
        <f t="shared" si="22"/>
        <v>1.0714285714285714</v>
      </c>
    </row>
    <row r="89" spans="1:13" ht="11.25" customHeight="1">
      <c r="A89" t="s">
        <v>33</v>
      </c>
      <c r="C89">
        <v>25</v>
      </c>
      <c r="D89" s="10" t="s">
        <v>83</v>
      </c>
      <c r="E89" s="2" t="s">
        <v>16</v>
      </c>
      <c r="F89">
        <v>16</v>
      </c>
      <c r="G89" s="6">
        <v>16</v>
      </c>
      <c r="H89" s="6">
        <v>95</v>
      </c>
      <c r="I89" s="6">
        <v>25</v>
      </c>
      <c r="J89" s="7"/>
      <c r="L89" s="12">
        <f t="shared" si="21"/>
        <v>15.200000000000001</v>
      </c>
      <c r="M89" s="4">
        <f t="shared" si="22"/>
        <v>1</v>
      </c>
    </row>
    <row r="90" spans="4:12" ht="11.25" customHeight="1">
      <c r="D90" s="10"/>
      <c r="G90" s="6"/>
      <c r="H90" s="6"/>
      <c r="I90" s="6"/>
      <c r="J90" s="7"/>
      <c r="L90" s="12"/>
    </row>
    <row r="91" spans="1:13" ht="11.25" customHeight="1">
      <c r="A91" s="32" t="s">
        <v>125</v>
      </c>
      <c r="B91" s="33" t="s">
        <v>8</v>
      </c>
      <c r="C91" s="33" t="s">
        <v>9</v>
      </c>
      <c r="D91" s="34" t="s">
        <v>17</v>
      </c>
      <c r="E91" s="34" t="s">
        <v>10</v>
      </c>
      <c r="F91" s="33" t="s">
        <v>11</v>
      </c>
      <c r="G91" s="33" t="s">
        <v>12</v>
      </c>
      <c r="H91" s="33" t="s">
        <v>13</v>
      </c>
      <c r="I91" s="33" t="s">
        <v>14</v>
      </c>
      <c r="J91" s="35" t="s">
        <v>24</v>
      </c>
      <c r="K91" s="36" t="s">
        <v>25</v>
      </c>
      <c r="L91" s="36" t="s">
        <v>86</v>
      </c>
      <c r="M91" s="37" t="s">
        <v>26</v>
      </c>
    </row>
    <row r="92" spans="1:13" ht="11.25" customHeight="1">
      <c r="A92" t="s">
        <v>34</v>
      </c>
      <c r="B92" s="6">
        <v>900</v>
      </c>
      <c r="C92" s="6">
        <v>45</v>
      </c>
      <c r="D92" s="1" t="s">
        <v>41</v>
      </c>
      <c r="E92" s="2" t="s">
        <v>16</v>
      </c>
      <c r="F92" s="6">
        <v>8</v>
      </c>
      <c r="G92">
        <v>7</v>
      </c>
      <c r="H92">
        <v>80</v>
      </c>
      <c r="I92">
        <v>0</v>
      </c>
      <c r="J92" s="6">
        <f>B92/C92</f>
        <v>20</v>
      </c>
      <c r="K92" s="12">
        <f>B92/G92</f>
        <v>128.57142857142858</v>
      </c>
      <c r="L92" s="8">
        <f>G92*H92*0.01</f>
        <v>5.6000000000000005</v>
      </c>
      <c r="M92" s="4">
        <f>G92/F92</f>
        <v>0.875</v>
      </c>
    </row>
    <row r="93" spans="1:10" ht="11.25" customHeight="1">
      <c r="A93" t="s">
        <v>35</v>
      </c>
      <c r="B93">
        <v>5250</v>
      </c>
      <c r="C93">
        <v>35</v>
      </c>
      <c r="D93" s="1" t="s">
        <v>42</v>
      </c>
      <c r="E93" s="2" t="s">
        <v>16</v>
      </c>
      <c r="F93">
        <v>12</v>
      </c>
      <c r="H93" s="6">
        <v>95</v>
      </c>
      <c r="I93" s="6">
        <v>20</v>
      </c>
      <c r="J93" s="7">
        <f>B93/C93</f>
        <v>150</v>
      </c>
    </row>
    <row r="94" spans="1:13" ht="11.25" customHeight="1">
      <c r="A94" t="s">
        <v>36</v>
      </c>
      <c r="B94">
        <v>3200</v>
      </c>
      <c r="C94">
        <v>20</v>
      </c>
      <c r="D94" s="1" t="s">
        <v>42</v>
      </c>
      <c r="E94" s="2" t="s">
        <v>16</v>
      </c>
      <c r="F94">
        <v>14</v>
      </c>
      <c r="G94">
        <v>10</v>
      </c>
      <c r="H94">
        <v>70</v>
      </c>
      <c r="I94">
        <v>0</v>
      </c>
      <c r="J94" s="7">
        <f>B94/C94</f>
        <v>160</v>
      </c>
      <c r="K94" s="8">
        <f>B94/G94</f>
        <v>320</v>
      </c>
      <c r="L94" s="8">
        <f>G94*H94*0.01</f>
        <v>7</v>
      </c>
      <c r="M94" s="4">
        <f>G94/F94</f>
        <v>0.7142857142857143</v>
      </c>
    </row>
    <row r="95" spans="1:10" ht="11.25" customHeight="1">
      <c r="A95" t="s">
        <v>37</v>
      </c>
      <c r="B95">
        <v>4000</v>
      </c>
      <c r="C95">
        <v>5</v>
      </c>
      <c r="D95" s="1" t="s">
        <v>43</v>
      </c>
      <c r="E95" s="11" t="s">
        <v>126</v>
      </c>
      <c r="F95">
        <v>12</v>
      </c>
      <c r="H95">
        <v>30</v>
      </c>
      <c r="I95">
        <v>0</v>
      </c>
      <c r="J95" s="7">
        <f>B95/C95</f>
        <v>800</v>
      </c>
    </row>
    <row r="96" spans="1:13" ht="11.25" customHeight="1">
      <c r="A96" t="s">
        <v>38</v>
      </c>
      <c r="B96">
        <v>9000</v>
      </c>
      <c r="C96">
        <v>20</v>
      </c>
      <c r="D96" s="1" t="s">
        <v>44</v>
      </c>
      <c r="E96" s="2" t="s">
        <v>16</v>
      </c>
      <c r="F96">
        <v>18</v>
      </c>
      <c r="G96">
        <v>15</v>
      </c>
      <c r="H96">
        <v>70</v>
      </c>
      <c r="I96">
        <v>0</v>
      </c>
      <c r="J96" s="7">
        <f>B96/C96</f>
        <v>450</v>
      </c>
      <c r="K96" s="8">
        <f>B96/G96</f>
        <v>600</v>
      </c>
      <c r="L96" s="8">
        <f>G96*H96*0.01</f>
        <v>10.5</v>
      </c>
      <c r="M96" s="4">
        <f>G96/F96</f>
        <v>0.8333333333333334</v>
      </c>
    </row>
    <row r="97" spans="1:13" ht="11.25" customHeight="1">
      <c r="A97" t="s">
        <v>39</v>
      </c>
      <c r="C97">
        <v>25</v>
      </c>
      <c r="D97" s="10" t="s">
        <v>83</v>
      </c>
      <c r="E97" s="2" t="s">
        <v>16</v>
      </c>
      <c r="F97" s="7">
        <v>20</v>
      </c>
      <c r="G97" s="13">
        <v>23</v>
      </c>
      <c r="H97">
        <v>80</v>
      </c>
      <c r="I97">
        <v>0</v>
      </c>
      <c r="J97" s="7"/>
      <c r="K97" s="15"/>
      <c r="L97" s="18">
        <f>G97*H97*0.01</f>
        <v>18.400000000000002</v>
      </c>
      <c r="M97" s="4">
        <f>G97/F97</f>
        <v>1.15</v>
      </c>
    </row>
    <row r="98" spans="1:13" ht="11.25" customHeight="1">
      <c r="A98" t="s">
        <v>40</v>
      </c>
      <c r="E98" s="2" t="s">
        <v>16</v>
      </c>
      <c r="F98">
        <v>12</v>
      </c>
      <c r="G98">
        <v>20</v>
      </c>
      <c r="H98">
        <v>95</v>
      </c>
      <c r="I98">
        <v>0</v>
      </c>
      <c r="J98" s="7"/>
      <c r="K98" s="15"/>
      <c r="L98" s="16">
        <f>G98*H98*0.01</f>
        <v>19</v>
      </c>
      <c r="M98" s="5">
        <f>G98/F98</f>
        <v>1.6666666666666667</v>
      </c>
    </row>
    <row r="99" spans="10:13" ht="11.25" customHeight="1">
      <c r="J99" s="7"/>
      <c r="K99" s="15"/>
      <c r="L99" s="12"/>
      <c r="M99" s="5"/>
    </row>
    <row r="100" spans="1:13" ht="11.25" customHeight="1">
      <c r="A100" s="9" t="s">
        <v>130</v>
      </c>
      <c r="B100" t="s">
        <v>8</v>
      </c>
      <c r="C100" t="s">
        <v>9</v>
      </c>
      <c r="D100" s="1" t="s">
        <v>17</v>
      </c>
      <c r="E100" s="1" t="s">
        <v>10</v>
      </c>
      <c r="F100" t="s">
        <v>11</v>
      </c>
      <c r="G100" t="s">
        <v>12</v>
      </c>
      <c r="H100" t="s">
        <v>13</v>
      </c>
      <c r="I100" t="s">
        <v>14</v>
      </c>
      <c r="J100" s="7" t="s">
        <v>24</v>
      </c>
      <c r="K100" s="8" t="s">
        <v>25</v>
      </c>
      <c r="L100" s="8" t="s">
        <v>86</v>
      </c>
      <c r="M100" s="4" t="s">
        <v>26</v>
      </c>
    </row>
    <row r="101" spans="1:13" ht="11.25" customHeight="1">
      <c r="A101" s="14" t="s">
        <v>127</v>
      </c>
      <c r="B101">
        <f>AVERAGE(B2:B98)</f>
        <v>2157.34375</v>
      </c>
      <c r="C101">
        <f>AVERAGE(C2:C98)</f>
        <v>24.607142857142858</v>
      </c>
      <c r="D101"/>
      <c r="E101"/>
      <c r="F101">
        <f>AVERAGE(F2:F98)</f>
        <v>11.141176470588235</v>
      </c>
      <c r="G101">
        <f>AVERAGE(G2:G98)</f>
        <v>10.46987951807229</v>
      </c>
      <c r="H101">
        <f>AVERAGE(H2:H98)</f>
        <v>75</v>
      </c>
      <c r="I101">
        <f>AVERAGE(I2:I98)</f>
        <v>4.5058823529411764</v>
      </c>
      <c r="J101" s="8">
        <f>AVERAGE(J2:J98)</f>
        <v>122.484375</v>
      </c>
      <c r="K101" s="8">
        <f>AVERAGE(K2:K98)</f>
        <v>216.28704852495176</v>
      </c>
      <c r="L101" s="8">
        <f>AVERAGE(L2:L98)</f>
        <v>7.912048192771085</v>
      </c>
      <c r="M101" s="4">
        <f>AVERAGE(M2:M98)</f>
        <v>1.0256128911249391</v>
      </c>
    </row>
    <row r="102" spans="1:13" ht="11.25" customHeight="1">
      <c r="A102" s="14" t="s">
        <v>128</v>
      </c>
      <c r="B102" s="3">
        <f>MAX(B2:B98)</f>
        <v>9000</v>
      </c>
      <c r="C102" s="13">
        <f>MAX(C2:C98)</f>
        <v>46</v>
      </c>
      <c r="D102" s="13"/>
      <c r="E102" s="13"/>
      <c r="F102" s="3">
        <f>MAX(F2:F98)</f>
        <v>20</v>
      </c>
      <c r="G102" s="13">
        <f>MAX(G2:G98)</f>
        <v>23</v>
      </c>
      <c r="H102" s="13">
        <f>MAX(H2:H98)</f>
        <v>100</v>
      </c>
      <c r="I102" s="13">
        <f>MAX(I2:I98)</f>
        <v>35</v>
      </c>
      <c r="J102" s="19">
        <f>MAX(J2:J98)</f>
        <v>800</v>
      </c>
      <c r="K102" s="19">
        <f>MAX(K2:K98)</f>
        <v>750</v>
      </c>
      <c r="L102" s="16">
        <f>MAX(L2:L98)</f>
        <v>19</v>
      </c>
      <c r="M102" s="17">
        <f>MAX(M2:M98)</f>
        <v>2.857142857142857</v>
      </c>
    </row>
    <row r="103" spans="1:13" ht="11.25" customHeight="1">
      <c r="A103" s="14" t="s">
        <v>129</v>
      </c>
      <c r="B103" s="13">
        <f>MIN(B2:B98)</f>
        <v>270</v>
      </c>
      <c r="C103">
        <f>MIN(C2:C98)</f>
        <v>5</v>
      </c>
      <c r="D103"/>
      <c r="E103"/>
      <c r="F103" s="13">
        <f>MIN(F2:F98)</f>
        <v>2</v>
      </c>
      <c r="G103">
        <f>MIN(G2:G98)</f>
        <v>3</v>
      </c>
      <c r="H103">
        <f>MIN(H2:H98)</f>
        <v>30</v>
      </c>
      <c r="I103">
        <f>MIN(I2:I98)</f>
        <v>0</v>
      </c>
      <c r="J103" s="16">
        <f>MIN(J2:J98)</f>
        <v>6</v>
      </c>
      <c r="K103" s="16">
        <f>MIN(K2:K98)</f>
        <v>32.72727272727273</v>
      </c>
      <c r="L103" s="8">
        <f>MIN(L2:L98)</f>
        <v>2.1</v>
      </c>
      <c r="M103" s="4">
        <f>MIN(M2:M98)</f>
        <v>0.4</v>
      </c>
    </row>
    <row r="104" spans="1:11" ht="11.25" customHeight="1">
      <c r="A104" s="14"/>
      <c r="D104"/>
      <c r="E104"/>
      <c r="F104" s="13"/>
      <c r="J104" s="16"/>
      <c r="K104" s="16"/>
    </row>
    <row r="105" spans="1:13" ht="11.25" customHeight="1">
      <c r="A105" s="9" t="s">
        <v>7</v>
      </c>
      <c r="B105" t="s">
        <v>8</v>
      </c>
      <c r="C105" t="s">
        <v>9</v>
      </c>
      <c r="D105" s="1" t="s">
        <v>17</v>
      </c>
      <c r="E105" s="1" t="s">
        <v>10</v>
      </c>
      <c r="F105" t="s">
        <v>11</v>
      </c>
      <c r="G105" t="s">
        <v>12</v>
      </c>
      <c r="H105" t="s">
        <v>13</v>
      </c>
      <c r="I105" t="s">
        <v>14</v>
      </c>
      <c r="J105" s="7" t="s">
        <v>24</v>
      </c>
      <c r="K105" s="8" t="s">
        <v>25</v>
      </c>
      <c r="L105" s="8" t="s">
        <v>86</v>
      </c>
      <c r="M105" s="4" t="s">
        <v>26</v>
      </c>
    </row>
    <row r="106" spans="1:13" ht="11.25" customHeight="1">
      <c r="A106" s="14" t="s">
        <v>127</v>
      </c>
      <c r="B106">
        <f>AVERAGE(B2:B71)</f>
        <v>1831.2244897959183</v>
      </c>
      <c r="C106">
        <f aca="true" t="shared" si="23" ref="C106:M106">AVERAGE(C2:C71)</f>
        <v>24.71875</v>
      </c>
      <c r="D106"/>
      <c r="E106"/>
      <c r="F106">
        <f t="shared" si="23"/>
        <v>10.6875</v>
      </c>
      <c r="G106">
        <f t="shared" si="23"/>
        <v>10.046875</v>
      </c>
      <c r="H106">
        <f t="shared" si="23"/>
        <v>72.96875</v>
      </c>
      <c r="I106">
        <f t="shared" si="23"/>
        <v>4.21875</v>
      </c>
      <c r="J106" s="8">
        <f t="shared" si="23"/>
        <v>86.46938775510205</v>
      </c>
      <c r="K106" s="8">
        <f t="shared" si="23"/>
        <v>199.69769629463508</v>
      </c>
      <c r="L106" s="8">
        <f t="shared" si="23"/>
        <v>7.323437500000001</v>
      </c>
      <c r="M106" s="4">
        <f t="shared" si="23"/>
        <v>1.039184578442391</v>
      </c>
    </row>
    <row r="107" spans="1:13" ht="11.25" customHeight="1">
      <c r="A107" s="14" t="s">
        <v>128</v>
      </c>
      <c r="B107" s="3">
        <f>MAX(B2:B71)</f>
        <v>9000</v>
      </c>
      <c r="C107" s="13">
        <f aca="true" t="shared" si="24" ref="C107:M107">MAX(C2:C71)</f>
        <v>46</v>
      </c>
      <c r="D107" s="13"/>
      <c r="E107" s="13"/>
      <c r="F107" s="3">
        <f t="shared" si="24"/>
        <v>20</v>
      </c>
      <c r="G107" s="6">
        <f t="shared" si="24"/>
        <v>22</v>
      </c>
      <c r="H107" s="13">
        <f t="shared" si="24"/>
        <v>100</v>
      </c>
      <c r="I107" s="13">
        <f t="shared" si="24"/>
        <v>35</v>
      </c>
      <c r="J107" s="19">
        <f t="shared" si="24"/>
        <v>600</v>
      </c>
      <c r="K107" s="19">
        <f t="shared" si="24"/>
        <v>750</v>
      </c>
      <c r="L107" s="12">
        <f t="shared" si="24"/>
        <v>17</v>
      </c>
      <c r="M107" s="17">
        <f t="shared" si="24"/>
        <v>2.857142857142857</v>
      </c>
    </row>
    <row r="108" spans="1:13" ht="11.25" customHeight="1">
      <c r="A108" s="14" t="s">
        <v>129</v>
      </c>
      <c r="B108" s="13">
        <f>MIN(B2:B71)</f>
        <v>270</v>
      </c>
      <c r="C108">
        <f aca="true" t="shared" si="25" ref="C108:M108">MIN(C2:C71)</f>
        <v>5</v>
      </c>
      <c r="D108"/>
      <c r="E108"/>
      <c r="F108" s="13">
        <f t="shared" si="25"/>
        <v>2</v>
      </c>
      <c r="G108">
        <f t="shared" si="25"/>
        <v>3</v>
      </c>
      <c r="H108">
        <f t="shared" si="25"/>
        <v>55</v>
      </c>
      <c r="I108">
        <f t="shared" si="25"/>
        <v>0</v>
      </c>
      <c r="J108" s="16">
        <f t="shared" si="25"/>
        <v>6</v>
      </c>
      <c r="K108" s="16">
        <f t="shared" si="25"/>
        <v>32.72727272727273</v>
      </c>
      <c r="L108" s="8">
        <f t="shared" si="25"/>
        <v>2.1</v>
      </c>
      <c r="M108" s="4">
        <f t="shared" si="25"/>
        <v>0.4</v>
      </c>
    </row>
    <row r="109" spans="1:11" ht="11.25" customHeight="1">
      <c r="A109" s="14"/>
      <c r="D109"/>
      <c r="E109"/>
      <c r="F109" s="13"/>
      <c r="J109" s="16"/>
      <c r="K109" s="16"/>
    </row>
    <row r="110" spans="1:13" ht="11.25" customHeight="1">
      <c r="A110" s="9" t="s">
        <v>131</v>
      </c>
      <c r="B110" t="s">
        <v>8</v>
      </c>
      <c r="C110" t="s">
        <v>9</v>
      </c>
      <c r="D110" s="1" t="s">
        <v>17</v>
      </c>
      <c r="E110" s="1" t="s">
        <v>10</v>
      </c>
      <c r="F110" t="s">
        <v>11</v>
      </c>
      <c r="G110" t="s">
        <v>12</v>
      </c>
      <c r="H110" t="s">
        <v>13</v>
      </c>
      <c r="I110" t="s">
        <v>14</v>
      </c>
      <c r="J110" s="7" t="s">
        <v>24</v>
      </c>
      <c r="K110" s="8" t="s">
        <v>25</v>
      </c>
      <c r="L110" s="8" t="s">
        <v>86</v>
      </c>
      <c r="M110" s="4" t="s">
        <v>26</v>
      </c>
    </row>
    <row r="111" spans="1:13" ht="11.25" customHeight="1">
      <c r="A111" s="14" t="s">
        <v>127</v>
      </c>
      <c r="B111">
        <f>AVERAGE(B74:B98)</f>
        <v>3222.6666666666665</v>
      </c>
      <c r="C111">
        <f aca="true" t="shared" si="26" ref="C111:M111">AVERAGE(C74:C98)</f>
        <v>24.25</v>
      </c>
      <c r="D111"/>
      <c r="E111"/>
      <c r="F111">
        <f t="shared" si="26"/>
        <v>12.523809523809524</v>
      </c>
      <c r="G111">
        <f t="shared" si="26"/>
        <v>11.894736842105264</v>
      </c>
      <c r="H111">
        <f t="shared" si="26"/>
        <v>81.19047619047619</v>
      </c>
      <c r="I111">
        <f t="shared" si="26"/>
        <v>5.380952380952381</v>
      </c>
      <c r="J111" s="8">
        <f t="shared" si="26"/>
        <v>240.13333333333333</v>
      </c>
      <c r="K111" s="8">
        <f t="shared" si="26"/>
        <v>278.81614539306844</v>
      </c>
      <c r="L111" s="8">
        <f t="shared" si="26"/>
        <v>9.894736842105264</v>
      </c>
      <c r="M111" s="4">
        <f t="shared" si="26"/>
        <v>0.9798977338451023</v>
      </c>
    </row>
    <row r="112" spans="1:13" ht="11.25" customHeight="1">
      <c r="A112" s="14" t="s">
        <v>128</v>
      </c>
      <c r="B112" s="3">
        <f>MAX(B74:B98)</f>
        <v>9000</v>
      </c>
      <c r="C112" s="6">
        <f aca="true" t="shared" si="27" ref="C112:M112">MAX(C74:C98)</f>
        <v>45</v>
      </c>
      <c r="D112" s="6"/>
      <c r="E112" s="6"/>
      <c r="F112" s="3">
        <f t="shared" si="27"/>
        <v>20</v>
      </c>
      <c r="G112" s="13">
        <f t="shared" si="27"/>
        <v>23</v>
      </c>
      <c r="H112" s="6">
        <f t="shared" si="27"/>
        <v>95</v>
      </c>
      <c r="I112" s="6">
        <f t="shared" si="27"/>
        <v>25</v>
      </c>
      <c r="J112" s="19">
        <f t="shared" si="27"/>
        <v>800</v>
      </c>
      <c r="K112" s="19">
        <f t="shared" si="27"/>
        <v>666.6666666666666</v>
      </c>
      <c r="L112" s="16">
        <f t="shared" si="27"/>
        <v>19</v>
      </c>
      <c r="M112" s="5">
        <f t="shared" si="27"/>
        <v>1.6666666666666667</v>
      </c>
    </row>
    <row r="113" spans="1:13" ht="11.25" customHeight="1">
      <c r="A113" s="14" t="s">
        <v>129</v>
      </c>
      <c r="B113" s="6">
        <f>MIN(B74:B98)</f>
        <v>560</v>
      </c>
      <c r="C113">
        <f aca="true" t="shared" si="28" ref="C113:M113">MIN(C74:C98)</f>
        <v>5</v>
      </c>
      <c r="D113"/>
      <c r="E113"/>
      <c r="F113" s="6">
        <f t="shared" si="28"/>
        <v>4</v>
      </c>
      <c r="G113">
        <f t="shared" si="28"/>
        <v>4</v>
      </c>
      <c r="H113">
        <f t="shared" si="28"/>
        <v>30</v>
      </c>
      <c r="I113">
        <f t="shared" si="28"/>
        <v>0</v>
      </c>
      <c r="J113" s="12">
        <f t="shared" si="28"/>
        <v>14</v>
      </c>
      <c r="K113" s="12">
        <f t="shared" si="28"/>
        <v>87.5</v>
      </c>
      <c r="L113" s="8">
        <f t="shared" si="28"/>
        <v>3.8000000000000003</v>
      </c>
      <c r="M113" s="4">
        <f t="shared" si="28"/>
        <v>0.5</v>
      </c>
    </row>
    <row r="114" spans="1:11" ht="11.25" customHeight="1">
      <c r="A114" s="14"/>
      <c r="D114"/>
      <c r="E114"/>
      <c r="F114" s="6"/>
      <c r="J114" s="12"/>
      <c r="K114" s="12"/>
    </row>
    <row r="115" spans="1:13" ht="11.25" customHeight="1">
      <c r="A115" s="20" t="s">
        <v>105</v>
      </c>
      <c r="B115" s="21" t="s">
        <v>8</v>
      </c>
      <c r="C115" s="21" t="s">
        <v>9</v>
      </c>
      <c r="D115" s="22" t="s">
        <v>17</v>
      </c>
      <c r="E115" s="22" t="s">
        <v>10</v>
      </c>
      <c r="F115" s="21" t="s">
        <v>11</v>
      </c>
      <c r="G115" s="21" t="s">
        <v>12</v>
      </c>
      <c r="H115" s="21" t="s">
        <v>13</v>
      </c>
      <c r="I115" s="21" t="s">
        <v>14</v>
      </c>
      <c r="J115" s="23" t="s">
        <v>24</v>
      </c>
      <c r="K115" s="24" t="s">
        <v>25</v>
      </c>
      <c r="L115" s="24" t="s">
        <v>86</v>
      </c>
      <c r="M115" s="25" t="s">
        <v>26</v>
      </c>
    </row>
    <row r="116" spans="1:13" ht="11.25" customHeight="1">
      <c r="A116" s="14" t="s">
        <v>127</v>
      </c>
      <c r="B116">
        <f>AVERAGE(B2:B23)</f>
        <v>1720</v>
      </c>
      <c r="C116">
        <f aca="true" t="shared" si="29" ref="C116:M116">AVERAGE(C2:C23)</f>
        <v>26.454545454545453</v>
      </c>
      <c r="D116"/>
      <c r="E116"/>
      <c r="F116">
        <f t="shared" si="29"/>
        <v>8.954545454545455</v>
      </c>
      <c r="G116">
        <f t="shared" si="29"/>
        <v>9.409090909090908</v>
      </c>
      <c r="H116">
        <f t="shared" si="29"/>
        <v>78.63636363636364</v>
      </c>
      <c r="I116">
        <f t="shared" si="29"/>
        <v>5.909090909090909</v>
      </c>
      <c r="J116" s="15">
        <f t="shared" si="29"/>
        <v>79.05882352941177</v>
      </c>
      <c r="K116" s="15">
        <f t="shared" si="29"/>
        <v>206.87845161374574</v>
      </c>
      <c r="L116" s="8">
        <f t="shared" si="29"/>
        <v>7.3500000000000005</v>
      </c>
      <c r="M116" s="4">
        <f t="shared" si="29"/>
        <v>1.1657054435463525</v>
      </c>
    </row>
    <row r="117" spans="1:13" ht="11.25" customHeight="1">
      <c r="A117" s="14" t="s">
        <v>128</v>
      </c>
      <c r="B117" s="3">
        <f>MAX(B2:B23)</f>
        <v>4800</v>
      </c>
      <c r="C117" s="13">
        <f aca="true" t="shared" si="30" ref="C117:M117">MAX(C2:C23)</f>
        <v>46</v>
      </c>
      <c r="D117" s="6"/>
      <c r="E117" s="6"/>
      <c r="F117" s="3">
        <f t="shared" si="30"/>
        <v>16</v>
      </c>
      <c r="G117" s="6">
        <f t="shared" si="30"/>
        <v>20</v>
      </c>
      <c r="H117" s="13">
        <f t="shared" si="30"/>
        <v>100</v>
      </c>
      <c r="I117" s="13">
        <f t="shared" si="30"/>
        <v>35</v>
      </c>
      <c r="J117" s="19">
        <f t="shared" si="30"/>
        <v>220</v>
      </c>
      <c r="K117" s="19">
        <f t="shared" si="30"/>
        <v>685.7142857142857</v>
      </c>
      <c r="L117" s="12">
        <f t="shared" si="30"/>
        <v>17</v>
      </c>
      <c r="M117" s="5">
        <f t="shared" si="30"/>
        <v>2.6666666666666665</v>
      </c>
    </row>
    <row r="118" spans="1:13" ht="11.25" customHeight="1">
      <c r="A118" s="14" t="s">
        <v>129</v>
      </c>
      <c r="B118" s="6">
        <f>MIN(B2:B23)</f>
        <v>460</v>
      </c>
      <c r="C118">
        <f aca="true" t="shared" si="31" ref="C118:M118">MIN(C2:C23)</f>
        <v>15</v>
      </c>
      <c r="D118"/>
      <c r="E118"/>
      <c r="F118" s="13">
        <f t="shared" si="31"/>
        <v>2</v>
      </c>
      <c r="G118">
        <f t="shared" si="31"/>
        <v>3</v>
      </c>
      <c r="H118">
        <f t="shared" si="31"/>
        <v>60</v>
      </c>
      <c r="I118">
        <f t="shared" si="31"/>
        <v>0</v>
      </c>
      <c r="J118" s="12">
        <f t="shared" si="31"/>
        <v>10</v>
      </c>
      <c r="K118" s="12">
        <f t="shared" si="31"/>
        <v>75</v>
      </c>
      <c r="L118" s="8">
        <f t="shared" si="31"/>
        <v>2.1</v>
      </c>
      <c r="M118" s="4">
        <f t="shared" si="31"/>
        <v>0.5</v>
      </c>
    </row>
    <row r="119" spans="1:11" ht="11.25" customHeight="1">
      <c r="A119" s="14"/>
      <c r="D119"/>
      <c r="E119"/>
      <c r="F119" s="13"/>
      <c r="J119" s="12"/>
      <c r="K119" s="12"/>
    </row>
    <row r="120" spans="1:13" ht="11.25" customHeight="1">
      <c r="A120" s="26" t="s">
        <v>106</v>
      </c>
      <c r="B120" s="27" t="s">
        <v>8</v>
      </c>
      <c r="C120" s="27" t="s">
        <v>9</v>
      </c>
      <c r="D120" s="28" t="s">
        <v>17</v>
      </c>
      <c r="E120" s="28" t="s">
        <v>10</v>
      </c>
      <c r="F120" s="27" t="s">
        <v>11</v>
      </c>
      <c r="G120" s="27" t="s">
        <v>12</v>
      </c>
      <c r="H120" s="27" t="s">
        <v>13</v>
      </c>
      <c r="I120" s="27" t="s">
        <v>14</v>
      </c>
      <c r="J120" s="29" t="s">
        <v>24</v>
      </c>
      <c r="K120" s="30" t="s">
        <v>25</v>
      </c>
      <c r="L120" s="30" t="s">
        <v>86</v>
      </c>
      <c r="M120" s="31" t="s">
        <v>26</v>
      </c>
    </row>
    <row r="121" spans="1:13" ht="11.25" customHeight="1">
      <c r="A121" s="14" t="s">
        <v>127</v>
      </c>
      <c r="B121">
        <f>AVERAGE(B26:B39)</f>
        <v>2140</v>
      </c>
      <c r="C121">
        <f aca="true" t="shared" si="32" ref="C121:M121">AVERAGE(C26:C39)</f>
        <v>24.285714285714285</v>
      </c>
      <c r="D121"/>
      <c r="E121"/>
      <c r="F121">
        <f t="shared" si="32"/>
        <v>10.571428571428571</v>
      </c>
      <c r="G121">
        <f t="shared" si="32"/>
        <v>9.5</v>
      </c>
      <c r="H121">
        <f t="shared" si="32"/>
        <v>71.42857142857143</v>
      </c>
      <c r="I121">
        <f t="shared" si="32"/>
        <v>3.2142857142857144</v>
      </c>
      <c r="J121" s="15">
        <f t="shared" si="32"/>
        <v>112.41666666666667</v>
      </c>
      <c r="K121" s="15">
        <f t="shared" si="32"/>
        <v>213.43452380952382</v>
      </c>
      <c r="L121" s="8">
        <f t="shared" si="32"/>
        <v>6.842857142857142</v>
      </c>
      <c r="M121" s="4">
        <f t="shared" si="32"/>
        <v>0.9188987599701883</v>
      </c>
    </row>
    <row r="122" spans="1:13" ht="11.25" customHeight="1">
      <c r="A122" s="14" t="s">
        <v>128</v>
      </c>
      <c r="B122" s="3">
        <f>MAX(B26:B39)</f>
        <v>9000</v>
      </c>
      <c r="C122" s="6">
        <f aca="true" t="shared" si="33" ref="C122:M122">MAX(C26:C39)</f>
        <v>45</v>
      </c>
      <c r="D122" s="6"/>
      <c r="E122" s="6"/>
      <c r="F122" s="3">
        <f t="shared" si="33"/>
        <v>14</v>
      </c>
      <c r="G122" s="6">
        <f t="shared" si="33"/>
        <v>21</v>
      </c>
      <c r="H122" s="6">
        <f t="shared" si="33"/>
        <v>85</v>
      </c>
      <c r="I122" s="6">
        <f t="shared" si="33"/>
        <v>30</v>
      </c>
      <c r="J122" s="19">
        <f t="shared" si="33"/>
        <v>600</v>
      </c>
      <c r="K122" s="19">
        <f t="shared" si="33"/>
        <v>750</v>
      </c>
      <c r="L122" s="12">
        <f t="shared" si="33"/>
        <v>16.8</v>
      </c>
      <c r="M122" s="5">
        <f t="shared" si="33"/>
        <v>1.9090909090909092</v>
      </c>
    </row>
    <row r="123" spans="1:13" ht="11.25" customHeight="1">
      <c r="A123" s="14" t="s">
        <v>129</v>
      </c>
      <c r="B123" s="6">
        <f>MIN(B26:B39)</f>
        <v>360</v>
      </c>
      <c r="C123">
        <f aca="true" t="shared" si="34" ref="C123:M123">MIN(C26:C39)</f>
        <v>15</v>
      </c>
      <c r="D123"/>
      <c r="E123"/>
      <c r="F123" s="6">
        <f t="shared" si="34"/>
        <v>4</v>
      </c>
      <c r="G123">
        <f t="shared" si="34"/>
        <v>4</v>
      </c>
      <c r="H123">
        <f t="shared" si="34"/>
        <v>60</v>
      </c>
      <c r="I123">
        <f t="shared" si="34"/>
        <v>0</v>
      </c>
      <c r="J123" s="12">
        <f t="shared" si="34"/>
        <v>8</v>
      </c>
      <c r="K123" s="12">
        <f t="shared" si="34"/>
        <v>48</v>
      </c>
      <c r="L123" s="8">
        <f t="shared" si="34"/>
        <v>2.6</v>
      </c>
      <c r="M123" s="4">
        <f t="shared" si="34"/>
        <v>0.5</v>
      </c>
    </row>
    <row r="124" spans="1:11" ht="11.25" customHeight="1">
      <c r="A124" s="14"/>
      <c r="D124"/>
      <c r="E124"/>
      <c r="F124" s="6"/>
      <c r="J124" s="12"/>
      <c r="K124" s="12"/>
    </row>
    <row r="125" spans="1:13" ht="11.25" customHeight="1">
      <c r="A125" s="32" t="s">
        <v>107</v>
      </c>
      <c r="B125" s="33" t="s">
        <v>8</v>
      </c>
      <c r="C125" s="33" t="s">
        <v>9</v>
      </c>
      <c r="D125" s="34" t="s">
        <v>17</v>
      </c>
      <c r="E125" s="34" t="s">
        <v>10</v>
      </c>
      <c r="F125" s="33" t="s">
        <v>11</v>
      </c>
      <c r="G125" s="33" t="s">
        <v>12</v>
      </c>
      <c r="H125" s="33" t="s">
        <v>13</v>
      </c>
      <c r="I125" s="33" t="s">
        <v>14</v>
      </c>
      <c r="J125" s="35" t="s">
        <v>24</v>
      </c>
      <c r="K125" s="36" t="s">
        <v>25</v>
      </c>
      <c r="L125" s="36" t="s">
        <v>86</v>
      </c>
      <c r="M125" s="37" t="s">
        <v>26</v>
      </c>
    </row>
    <row r="126" spans="1:13" ht="11.25" customHeight="1">
      <c r="A126" s="14" t="s">
        <v>127</v>
      </c>
      <c r="B126">
        <f>AVERAGE(B42:B57)</f>
        <v>1483.8461538461538</v>
      </c>
      <c r="C126">
        <f aca="true" t="shared" si="35" ref="C126:M126">AVERAGE(C42:C57)</f>
        <v>24.5625</v>
      </c>
      <c r="D126"/>
      <c r="E126"/>
      <c r="F126">
        <f t="shared" si="35"/>
        <v>13.4375</v>
      </c>
      <c r="G126">
        <f t="shared" si="35"/>
        <v>11.8125</v>
      </c>
      <c r="H126">
        <f t="shared" si="35"/>
        <v>67.1875</v>
      </c>
      <c r="I126">
        <f t="shared" si="35"/>
        <v>2.8125</v>
      </c>
      <c r="J126" s="15">
        <f t="shared" si="35"/>
        <v>71.38461538461539</v>
      </c>
      <c r="K126" s="15">
        <f t="shared" si="35"/>
        <v>135.10820589666744</v>
      </c>
      <c r="L126" s="8">
        <f t="shared" si="35"/>
        <v>8.0625</v>
      </c>
      <c r="M126" s="4">
        <f t="shared" si="35"/>
        <v>0.8773866758241758</v>
      </c>
    </row>
    <row r="127" spans="1:13" ht="11.25" customHeight="1">
      <c r="A127" s="14" t="s">
        <v>128</v>
      </c>
      <c r="B127" s="3">
        <f>MAX(B42:B57)</f>
        <v>4500</v>
      </c>
      <c r="C127" s="6">
        <f aca="true" t="shared" si="36" ref="C127:M127">MAX(C42:C57)</f>
        <v>45</v>
      </c>
      <c r="D127" s="6"/>
      <c r="E127" s="6"/>
      <c r="F127" s="3">
        <f t="shared" si="36"/>
        <v>18</v>
      </c>
      <c r="G127" s="6">
        <f t="shared" si="36"/>
        <v>22</v>
      </c>
      <c r="H127" s="6">
        <f t="shared" si="36"/>
        <v>85</v>
      </c>
      <c r="I127" s="6">
        <f t="shared" si="36"/>
        <v>30</v>
      </c>
      <c r="J127" s="19">
        <f t="shared" si="36"/>
        <v>200</v>
      </c>
      <c r="K127" s="19">
        <f t="shared" si="36"/>
        <v>450</v>
      </c>
      <c r="L127" s="12">
        <f t="shared" si="36"/>
        <v>16.5</v>
      </c>
      <c r="M127" s="5">
        <f t="shared" si="36"/>
        <v>1.6923076923076923</v>
      </c>
    </row>
    <row r="128" spans="1:13" ht="11.25" customHeight="1">
      <c r="A128" s="14" t="s">
        <v>129</v>
      </c>
      <c r="B128" s="6">
        <f>MIN(B42:B57)</f>
        <v>270</v>
      </c>
      <c r="C128">
        <f aca="true" t="shared" si="37" ref="C128:M128">MIN(C42:C57)</f>
        <v>15</v>
      </c>
      <c r="D128"/>
      <c r="E128"/>
      <c r="F128" s="6">
        <f t="shared" si="37"/>
        <v>10</v>
      </c>
      <c r="G128">
        <f t="shared" si="37"/>
        <v>4</v>
      </c>
      <c r="H128">
        <f t="shared" si="37"/>
        <v>55</v>
      </c>
      <c r="I128">
        <f t="shared" si="37"/>
        <v>0</v>
      </c>
      <c r="J128" s="16">
        <f t="shared" si="37"/>
        <v>6</v>
      </c>
      <c r="K128" s="16">
        <f t="shared" si="37"/>
        <v>32.72727272727273</v>
      </c>
      <c r="L128" s="8">
        <f t="shared" si="37"/>
        <v>2.4</v>
      </c>
      <c r="M128" s="4">
        <f t="shared" si="37"/>
        <v>0.4</v>
      </c>
    </row>
    <row r="129" spans="1:11" ht="11.25" customHeight="1">
      <c r="A129" s="14"/>
      <c r="D129"/>
      <c r="E129"/>
      <c r="F129" s="6"/>
      <c r="J129" s="16"/>
      <c r="K129" s="16"/>
    </row>
    <row r="130" spans="1:13" ht="11.25" customHeight="1">
      <c r="A130" s="38" t="s">
        <v>108</v>
      </c>
      <c r="B130" s="39" t="s">
        <v>8</v>
      </c>
      <c r="C130" s="39" t="s">
        <v>9</v>
      </c>
      <c r="D130" s="40" t="s">
        <v>17</v>
      </c>
      <c r="E130" s="40" t="s">
        <v>10</v>
      </c>
      <c r="F130" s="39" t="s">
        <v>11</v>
      </c>
      <c r="G130" s="39" t="s">
        <v>12</v>
      </c>
      <c r="H130" s="39" t="s">
        <v>13</v>
      </c>
      <c r="I130" s="39" t="s">
        <v>14</v>
      </c>
      <c r="J130" s="43" t="s">
        <v>24</v>
      </c>
      <c r="K130" s="41" t="s">
        <v>25</v>
      </c>
      <c r="L130" s="41" t="s">
        <v>86</v>
      </c>
      <c r="M130" s="42" t="s">
        <v>26</v>
      </c>
    </row>
    <row r="131" spans="1:13" ht="11.25" customHeight="1">
      <c r="A131" s="14" t="s">
        <v>127</v>
      </c>
      <c r="B131">
        <f>AVERAGE(B60:B71)</f>
        <v>2217.1428571428573</v>
      </c>
      <c r="C131">
        <f aca="true" t="shared" si="38" ref="C131:M131">AVERAGE(C60:C71)</f>
        <v>22.25</v>
      </c>
      <c r="D131"/>
      <c r="E131"/>
      <c r="F131">
        <f t="shared" si="38"/>
        <v>10.333333333333334</v>
      </c>
      <c r="G131">
        <f t="shared" si="38"/>
        <v>9.5</v>
      </c>
      <c r="H131">
        <f t="shared" si="38"/>
        <v>72.08333333333333</v>
      </c>
      <c r="I131">
        <f t="shared" si="38"/>
        <v>4.166666666666667</v>
      </c>
      <c r="J131" s="15">
        <f t="shared" si="38"/>
        <v>88</v>
      </c>
      <c r="K131" s="15">
        <f t="shared" si="38"/>
        <v>278.66178266178264</v>
      </c>
      <c r="L131" s="8">
        <f t="shared" si="38"/>
        <v>6.849999999999999</v>
      </c>
      <c r="M131" s="4">
        <f t="shared" si="38"/>
        <v>1.163293650793651</v>
      </c>
    </row>
    <row r="132" spans="1:13" ht="11.25" customHeight="1">
      <c r="A132" s="14" t="s">
        <v>128</v>
      </c>
      <c r="B132" s="3">
        <f>MAX(B60:B71)</f>
        <v>7500</v>
      </c>
      <c r="C132" s="6">
        <f aca="true" t="shared" si="39" ref="C132:M132">MAX(C60:C71)</f>
        <v>45</v>
      </c>
      <c r="D132" s="6"/>
      <c r="E132" s="6"/>
      <c r="F132" s="3">
        <f t="shared" si="39"/>
        <v>20</v>
      </c>
      <c r="G132" s="6">
        <f t="shared" si="39"/>
        <v>20</v>
      </c>
      <c r="H132" s="6">
        <f t="shared" si="39"/>
        <v>85</v>
      </c>
      <c r="I132" s="6">
        <f t="shared" si="39"/>
        <v>30</v>
      </c>
      <c r="J132" s="19">
        <f t="shared" si="39"/>
        <v>250</v>
      </c>
      <c r="K132" s="19">
        <f t="shared" si="39"/>
        <v>750</v>
      </c>
      <c r="L132" s="12">
        <f t="shared" si="39"/>
        <v>16</v>
      </c>
      <c r="M132" s="17">
        <f t="shared" si="39"/>
        <v>2.857142857142857</v>
      </c>
    </row>
    <row r="133" spans="1:13" ht="11.25" customHeight="1">
      <c r="A133" s="14" t="s">
        <v>129</v>
      </c>
      <c r="B133" s="6">
        <f>MIN(B60:B71)</f>
        <v>540</v>
      </c>
      <c r="C133">
        <f aca="true" t="shared" si="40" ref="C133:M133">MIN(C60:C71)</f>
        <v>5</v>
      </c>
      <c r="D133"/>
      <c r="E133"/>
      <c r="F133" s="6">
        <f t="shared" si="40"/>
        <v>3</v>
      </c>
      <c r="G133">
        <f t="shared" si="40"/>
        <v>4</v>
      </c>
      <c r="H133">
        <f t="shared" si="40"/>
        <v>60</v>
      </c>
      <c r="I133">
        <f t="shared" si="40"/>
        <v>0</v>
      </c>
      <c r="J133" s="12">
        <f t="shared" si="40"/>
        <v>12</v>
      </c>
      <c r="K133" s="12">
        <f t="shared" si="40"/>
        <v>80</v>
      </c>
      <c r="L133" s="8">
        <f t="shared" si="40"/>
        <v>2.6</v>
      </c>
      <c r="M133" s="4">
        <f t="shared" si="40"/>
        <v>0.4</v>
      </c>
    </row>
    <row r="134" spans="1:11" ht="11.25" customHeight="1">
      <c r="A134" s="14"/>
      <c r="D134"/>
      <c r="E134"/>
      <c r="F134" s="6"/>
      <c r="J134" s="12"/>
      <c r="K134" s="12"/>
    </row>
    <row r="135" spans="1:13" ht="11.25" customHeight="1">
      <c r="A135" s="20" t="s">
        <v>123</v>
      </c>
      <c r="B135" s="21" t="s">
        <v>8</v>
      </c>
      <c r="C135" s="21" t="s">
        <v>9</v>
      </c>
      <c r="D135" s="22" t="s">
        <v>17</v>
      </c>
      <c r="E135" s="22" t="s">
        <v>10</v>
      </c>
      <c r="F135" s="21" t="s">
        <v>11</v>
      </c>
      <c r="G135" s="21" t="s">
        <v>12</v>
      </c>
      <c r="H135" s="21" t="s">
        <v>13</v>
      </c>
      <c r="I135" s="21" t="s">
        <v>14</v>
      </c>
      <c r="J135" s="23" t="s">
        <v>24</v>
      </c>
      <c r="K135" s="24" t="s">
        <v>25</v>
      </c>
      <c r="L135" s="24" t="s">
        <v>86</v>
      </c>
      <c r="M135" s="25" t="s">
        <v>26</v>
      </c>
    </row>
    <row r="136" spans="1:13" ht="11.25" customHeight="1">
      <c r="A136" s="14" t="s">
        <v>127</v>
      </c>
      <c r="B136">
        <f>AVERAGE(B74:B80)</f>
        <v>2192</v>
      </c>
      <c r="C136">
        <f aca="true" t="shared" si="41" ref="C136:M136">AVERAGE(C74:C80)</f>
        <v>25</v>
      </c>
      <c r="D136"/>
      <c r="E136"/>
      <c r="F136">
        <f t="shared" si="41"/>
        <v>10.857142857142858</v>
      </c>
      <c r="G136">
        <f t="shared" si="41"/>
        <v>11.428571428571429</v>
      </c>
      <c r="H136">
        <f t="shared" si="41"/>
        <v>81.42857142857143</v>
      </c>
      <c r="I136">
        <f t="shared" si="41"/>
        <v>2.857142857142857</v>
      </c>
      <c r="J136" s="15">
        <f t="shared" si="41"/>
        <v>174.8</v>
      </c>
      <c r="K136" s="15">
        <f t="shared" si="41"/>
        <v>197.87435897435898</v>
      </c>
      <c r="L136" s="8">
        <f t="shared" si="41"/>
        <v>9.299999999999999</v>
      </c>
      <c r="M136" s="4">
        <f t="shared" si="41"/>
        <v>1.1320013320013318</v>
      </c>
    </row>
    <row r="137" spans="1:13" ht="11.25" customHeight="1">
      <c r="A137" s="14" t="s">
        <v>128</v>
      </c>
      <c r="B137" s="3">
        <f>MAX(B74:B80)</f>
        <v>6000</v>
      </c>
      <c r="C137" s="6">
        <f aca="true" t="shared" si="42" ref="C137:M137">MAX(C74:C80)</f>
        <v>40</v>
      </c>
      <c r="D137" s="6"/>
      <c r="E137" s="6"/>
      <c r="F137" s="3">
        <f t="shared" si="42"/>
        <v>20</v>
      </c>
      <c r="G137" s="6">
        <f t="shared" si="42"/>
        <v>18</v>
      </c>
      <c r="H137" s="6">
        <f t="shared" si="42"/>
        <v>90</v>
      </c>
      <c r="I137" s="6">
        <f t="shared" si="42"/>
        <v>10</v>
      </c>
      <c r="J137" s="19">
        <f t="shared" si="42"/>
        <v>500</v>
      </c>
      <c r="K137" s="19">
        <f t="shared" si="42"/>
        <v>461.53846153846155</v>
      </c>
      <c r="L137" s="12">
        <f t="shared" si="42"/>
        <v>16.2</v>
      </c>
      <c r="M137" s="5">
        <f t="shared" si="42"/>
        <v>1.3846153846153846</v>
      </c>
    </row>
    <row r="138" spans="1:13" ht="11.25" customHeight="1">
      <c r="A138" s="14" t="s">
        <v>129</v>
      </c>
      <c r="B138" s="6">
        <f>MIN(B74:B80)</f>
        <v>560</v>
      </c>
      <c r="C138">
        <f aca="true" t="shared" si="43" ref="C138:M138">MIN(C74:C80)</f>
        <v>5</v>
      </c>
      <c r="D138"/>
      <c r="E138"/>
      <c r="F138" s="6">
        <f t="shared" si="43"/>
        <v>4</v>
      </c>
      <c r="G138">
        <f t="shared" si="43"/>
        <v>5</v>
      </c>
      <c r="H138">
        <f t="shared" si="43"/>
        <v>60</v>
      </c>
      <c r="I138">
        <f t="shared" si="43"/>
        <v>0</v>
      </c>
      <c r="J138" s="12">
        <f t="shared" si="43"/>
        <v>14</v>
      </c>
      <c r="K138" s="12">
        <f t="shared" si="43"/>
        <v>87.5</v>
      </c>
      <c r="L138" s="8">
        <f t="shared" si="43"/>
        <v>4.5</v>
      </c>
      <c r="M138" s="4">
        <f t="shared" si="43"/>
        <v>0.6</v>
      </c>
    </row>
    <row r="139" spans="1:11" ht="11.25" customHeight="1">
      <c r="A139" s="14"/>
      <c r="D139"/>
      <c r="E139"/>
      <c r="F139" s="6"/>
      <c r="J139" s="12"/>
      <c r="K139" s="12"/>
    </row>
    <row r="140" spans="1:13" ht="11.25" customHeight="1">
      <c r="A140" s="26" t="s">
        <v>124</v>
      </c>
      <c r="B140" s="27" t="s">
        <v>8</v>
      </c>
      <c r="C140" s="27" t="s">
        <v>9</v>
      </c>
      <c r="D140" s="28" t="s">
        <v>17</v>
      </c>
      <c r="E140" s="28" t="s">
        <v>10</v>
      </c>
      <c r="F140" s="27" t="s">
        <v>11</v>
      </c>
      <c r="G140" s="27" t="s">
        <v>12</v>
      </c>
      <c r="H140" s="27" t="s">
        <v>13</v>
      </c>
      <c r="I140" s="27" t="s">
        <v>14</v>
      </c>
      <c r="J140" s="29" t="s">
        <v>24</v>
      </c>
      <c r="K140" s="30" t="s">
        <v>25</v>
      </c>
      <c r="L140" s="30" t="s">
        <v>86</v>
      </c>
      <c r="M140" s="31" t="s">
        <v>26</v>
      </c>
    </row>
    <row r="141" spans="1:13" ht="11.25" customHeight="1">
      <c r="A141" s="14" t="s">
        <v>127</v>
      </c>
      <c r="B141">
        <f>AVERAGE(B83:B89)</f>
        <v>3006</v>
      </c>
      <c r="C141">
        <f aca="true" t="shared" si="44" ref="C141:M141">AVERAGE(C83:C89)</f>
        <v>22.857142857142858</v>
      </c>
      <c r="D141"/>
      <c r="E141"/>
      <c r="F141">
        <f t="shared" si="44"/>
        <v>13</v>
      </c>
      <c r="G141">
        <f t="shared" si="44"/>
        <v>10.142857142857142</v>
      </c>
      <c r="H141">
        <f t="shared" si="44"/>
        <v>87.85714285714286</v>
      </c>
      <c r="I141">
        <f t="shared" si="44"/>
        <v>10.428571428571429</v>
      </c>
      <c r="J141" s="15">
        <f t="shared" si="44"/>
        <v>229.6</v>
      </c>
      <c r="K141" s="15">
        <f t="shared" si="44"/>
        <v>317.3333333333333</v>
      </c>
      <c r="L141" s="8">
        <f t="shared" si="44"/>
        <v>8.914285714285715</v>
      </c>
      <c r="M141" s="4">
        <f t="shared" si="44"/>
        <v>0.779251700680272</v>
      </c>
    </row>
    <row r="142" spans="1:13" ht="11.25" customHeight="1">
      <c r="A142" s="14" t="s">
        <v>128</v>
      </c>
      <c r="B142" s="3">
        <f>MAX(B83:B89)</f>
        <v>8000</v>
      </c>
      <c r="C142" s="6">
        <f aca="true" t="shared" si="45" ref="C142:M142">MAX(C83:C89)</f>
        <v>35</v>
      </c>
      <c r="D142" s="6"/>
      <c r="E142" s="6"/>
      <c r="F142" s="3">
        <f t="shared" si="45"/>
        <v>20</v>
      </c>
      <c r="G142" s="6">
        <f t="shared" si="45"/>
        <v>16</v>
      </c>
      <c r="H142" s="6">
        <f t="shared" si="45"/>
        <v>95</v>
      </c>
      <c r="I142" s="6">
        <f t="shared" si="45"/>
        <v>25</v>
      </c>
      <c r="J142" s="19">
        <f t="shared" si="45"/>
        <v>600</v>
      </c>
      <c r="K142" s="19">
        <f t="shared" si="45"/>
        <v>666.6666666666666</v>
      </c>
      <c r="L142" s="12">
        <f t="shared" si="45"/>
        <v>15.200000000000001</v>
      </c>
      <c r="M142" s="5">
        <f t="shared" si="45"/>
        <v>1.0714285714285714</v>
      </c>
    </row>
    <row r="143" spans="1:13" ht="11.25" customHeight="1">
      <c r="A143" s="14" t="s">
        <v>129</v>
      </c>
      <c r="B143" s="6">
        <f>MIN(B83:B89)</f>
        <v>630</v>
      </c>
      <c r="C143">
        <f aca="true" t="shared" si="46" ref="C143:M143">MIN(C83:C89)</f>
        <v>5</v>
      </c>
      <c r="D143"/>
      <c r="E143"/>
      <c r="F143" s="6">
        <f t="shared" si="46"/>
        <v>6</v>
      </c>
      <c r="G143">
        <f t="shared" si="46"/>
        <v>4</v>
      </c>
      <c r="H143">
        <f t="shared" si="46"/>
        <v>75</v>
      </c>
      <c r="I143">
        <f t="shared" si="46"/>
        <v>5</v>
      </c>
      <c r="J143" s="12">
        <f t="shared" si="46"/>
        <v>18</v>
      </c>
      <c r="K143" s="12">
        <f t="shared" si="46"/>
        <v>150</v>
      </c>
      <c r="L143" s="8">
        <f t="shared" si="46"/>
        <v>3.8000000000000003</v>
      </c>
      <c r="M143" s="4">
        <f t="shared" si="46"/>
        <v>0.5</v>
      </c>
    </row>
    <row r="144" spans="1:11" ht="11.25" customHeight="1">
      <c r="A144" s="14"/>
      <c r="D144"/>
      <c r="E144"/>
      <c r="F144" s="6"/>
      <c r="J144" s="12"/>
      <c r="K144" s="12"/>
    </row>
    <row r="145" spans="1:13" ht="11.25" customHeight="1">
      <c r="A145" s="32" t="s">
        <v>125</v>
      </c>
      <c r="B145" s="33" t="s">
        <v>8</v>
      </c>
      <c r="C145" s="33" t="s">
        <v>9</v>
      </c>
      <c r="D145" s="34" t="s">
        <v>17</v>
      </c>
      <c r="E145" s="34" t="s">
        <v>10</v>
      </c>
      <c r="F145" s="33" t="s">
        <v>11</v>
      </c>
      <c r="G145" s="33" t="s">
        <v>12</v>
      </c>
      <c r="H145" s="33" t="s">
        <v>13</v>
      </c>
      <c r="I145" s="33" t="s">
        <v>14</v>
      </c>
      <c r="J145" s="35" t="s">
        <v>24</v>
      </c>
      <c r="K145" s="36" t="s">
        <v>25</v>
      </c>
      <c r="L145" s="36" t="s">
        <v>86</v>
      </c>
      <c r="M145" s="37" t="s">
        <v>26</v>
      </c>
    </row>
    <row r="146" spans="1:13" ht="11.25" customHeight="1">
      <c r="A146" s="14" t="s">
        <v>127</v>
      </c>
      <c r="B146">
        <f>AVERAGE(B92:B98)</f>
        <v>4470</v>
      </c>
      <c r="C146">
        <f aca="true" t="shared" si="47" ref="C146:M146">AVERAGE(C92:C98)</f>
        <v>25</v>
      </c>
      <c r="D146"/>
      <c r="E146"/>
      <c r="F146">
        <f t="shared" si="47"/>
        <v>13.714285714285714</v>
      </c>
      <c r="G146">
        <f t="shared" si="47"/>
        <v>15</v>
      </c>
      <c r="H146">
        <f t="shared" si="47"/>
        <v>74.28571428571429</v>
      </c>
      <c r="I146">
        <f t="shared" si="47"/>
        <v>2.857142857142857</v>
      </c>
      <c r="J146" s="15">
        <f t="shared" si="47"/>
        <v>316</v>
      </c>
      <c r="K146" s="15">
        <f t="shared" si="47"/>
        <v>349.52380952380946</v>
      </c>
      <c r="L146" s="8">
        <f t="shared" si="47"/>
        <v>12.1</v>
      </c>
      <c r="M146" s="4">
        <f t="shared" si="47"/>
        <v>1.047857142857143</v>
      </c>
    </row>
    <row r="147" spans="1:13" ht="11.25" customHeight="1">
      <c r="A147" s="14" t="s">
        <v>128</v>
      </c>
      <c r="B147" s="3">
        <f>MAX(B92:B98)</f>
        <v>9000</v>
      </c>
      <c r="C147" s="6">
        <f aca="true" t="shared" si="48" ref="C147:M147">MAX(C92:C98)</f>
        <v>45</v>
      </c>
      <c r="D147" s="6"/>
      <c r="E147" s="6"/>
      <c r="F147" s="3">
        <f t="shared" si="48"/>
        <v>20</v>
      </c>
      <c r="G147" s="13">
        <f t="shared" si="48"/>
        <v>23</v>
      </c>
      <c r="H147" s="6">
        <f t="shared" si="48"/>
        <v>95</v>
      </c>
      <c r="I147" s="6">
        <f t="shared" si="48"/>
        <v>20</v>
      </c>
      <c r="J147" s="19">
        <f t="shared" si="48"/>
        <v>800</v>
      </c>
      <c r="K147" s="19">
        <f t="shared" si="48"/>
        <v>600</v>
      </c>
      <c r="L147" s="16">
        <f t="shared" si="48"/>
        <v>19</v>
      </c>
      <c r="M147" s="5">
        <f t="shared" si="48"/>
        <v>1.6666666666666667</v>
      </c>
    </row>
    <row r="148" spans="1:13" ht="11.25" customHeight="1">
      <c r="A148" s="14" t="s">
        <v>129</v>
      </c>
      <c r="B148" s="6">
        <f>MIN(B92:B98)</f>
        <v>900</v>
      </c>
      <c r="C148">
        <f aca="true" t="shared" si="49" ref="C148:M148">MIN(C92:C98)</f>
        <v>5</v>
      </c>
      <c r="D148"/>
      <c r="E148"/>
      <c r="F148" s="6">
        <f t="shared" si="49"/>
        <v>8</v>
      </c>
      <c r="G148">
        <f t="shared" si="49"/>
        <v>7</v>
      </c>
      <c r="H148">
        <f t="shared" si="49"/>
        <v>30</v>
      </c>
      <c r="I148">
        <f t="shared" si="49"/>
        <v>0</v>
      </c>
      <c r="J148" s="12">
        <f t="shared" si="49"/>
        <v>20</v>
      </c>
      <c r="K148" s="12">
        <f t="shared" si="49"/>
        <v>128.57142857142858</v>
      </c>
      <c r="L148" s="8">
        <f t="shared" si="49"/>
        <v>5.6000000000000005</v>
      </c>
      <c r="M148" s="4">
        <f t="shared" si="49"/>
        <v>0.7142857142857143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2011-03-18T18:21:27Z</dcterms:created>
  <dcterms:modified xsi:type="dcterms:W3CDTF">2011-08-05T13:32:26Z</dcterms:modified>
  <cp:category/>
  <cp:version/>
  <cp:contentType/>
  <cp:contentStatus/>
</cp:coreProperties>
</file>